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s compartilhados\BRDE01 - IP Santa Maria RS\06. Etapa 2\04. Estudos de Engenharia\"/>
    </mc:Choice>
  </mc:AlternateContent>
  <xr:revisionPtr revIDLastSave="0" documentId="13_ncr:1_{88261E58-03E2-405B-AFFA-570BCAF655AA}" xr6:coauthVersionLast="47" xr6:coauthVersionMax="47" xr10:uidLastSave="{00000000-0000-0000-0000-000000000000}"/>
  <bookViews>
    <workbookView xWindow="-38520" yWindow="-120" windowWidth="38640" windowHeight="15840" xr2:uid="{BBC33BF8-D161-4431-832E-F087F8B80BAF}"/>
  </bookViews>
  <sheets>
    <sheet name="Anexo IX" sheetId="2" r:id="rId1"/>
  </sheets>
  <externalReferences>
    <externalReference r:id="rId2"/>
    <externalReference r:id="rId3"/>
  </externalReferences>
  <definedNames>
    <definedName name="_xlnm._FilterDatabase" localSheetId="0" hidden="1">'Anexo IX'!$G$2:$T$4</definedName>
    <definedName name="areaescritorio">'[1]0.Despesas (Proj+Plan+Ref)'!$I$45</definedName>
    <definedName name="beneficio">[1]Painel!$G$15</definedName>
    <definedName name="computadores">[1]Painel!$G$19</definedName>
    <definedName name="Concessão">'[2]PAINEL DE VARIAVEIS'!$E$6</definedName>
    <definedName name="encargo">[1]Painel!$G$17</definedName>
    <definedName name="Fim_concessão">'[1]1.MO_OEM_MOD'!$C$6</definedName>
    <definedName name="FimMod1">'[1]1.MO_OEM_MOD'!$E$32</definedName>
    <definedName name="FimMod2">'[1]1.MO_OEM_MOD'!$E$33</definedName>
    <definedName name="FimMod3">'[1]1.MO_OEM_MOD'!$E$34</definedName>
    <definedName name="FimMod4">'[1]1.MO_OEM_MOD'!$E$35</definedName>
    <definedName name="FimMod5">'[1]1.MO_OEM_MOD'!$E$36</definedName>
    <definedName name="InicioMod1">'[1]1.MO_OEM_MOD'!$D$32</definedName>
    <definedName name="Limiteredução">'[1]10. Telegestão'!#REF!</definedName>
    <definedName name="nivel_advogado">[1]Painel!$C$17</definedName>
    <definedName name="nivel_analistaTI">[1]Painel!$C$25</definedName>
    <definedName name="nivel_coordOeM">[1]Painel!$C$26</definedName>
    <definedName name="nivel_operdor">[1]Painel!$C$23</definedName>
    <definedName name="Nivel_RH">[1]Painel!$C$15</definedName>
    <definedName name="nivel_seg">[1]Painel!$C$18</definedName>
    <definedName name="nivel_servicosgerais">[1]Painel!$C$19</definedName>
    <definedName name="nivel_telegestao">[1]Painel!$C$22</definedName>
    <definedName name="Numero_atendente_not">[1]Painel!$G$13</definedName>
    <definedName name="orçamento">'[1]MO- Orçamentos'!$B$4:$AJ$46</definedName>
    <definedName name="outros_poda">'[1]17. Poda'!$C$27</definedName>
    <definedName name="Prod_Mod">'[1]1.MO_OEM_MOD'!$H$50</definedName>
    <definedName name="SubstFim10">'[1]10. Telegestão'!$H$8</definedName>
    <definedName name="SubstFim7">'[1]10. Telegestão'!#REF!</definedName>
    <definedName name="SubstInicio10">'[1]10. Telegestão'!$G$8</definedName>
    <definedName name="SubstInicio7">'[1]10. Telegestão'!#REF!</definedName>
    <definedName name="tabela_indice">[1]Painel!$B$29:$K$71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Y142" i="2" l="1"/>
  <c r="Y143" i="2"/>
  <c r="Y144" i="2"/>
  <c r="Y145" i="2"/>
  <c r="Y146" i="2"/>
  <c r="Y147" i="2"/>
  <c r="Y148" i="2"/>
  <c r="Y149" i="2"/>
  <c r="Y150" i="2"/>
  <c r="Y151" i="2"/>
  <c r="Y152" i="2"/>
  <c r="Y153" i="2"/>
  <c r="Y154" i="2"/>
  <c r="Y155" i="2"/>
  <c r="Y156" i="2"/>
  <c r="Y157" i="2"/>
  <c r="Y158" i="2"/>
  <c r="Y159" i="2"/>
  <c r="Y160" i="2"/>
  <c r="Y161" i="2"/>
  <c r="Y162" i="2"/>
  <c r="Y163" i="2"/>
  <c r="Y164" i="2"/>
  <c r="Y165" i="2"/>
  <c r="Y166" i="2"/>
  <c r="K142" i="2"/>
  <c r="K143" i="2"/>
  <c r="K144" i="2"/>
  <c r="K145" i="2"/>
  <c r="K146" i="2"/>
  <c r="K147" i="2"/>
  <c r="K148" i="2"/>
  <c r="K149" i="2"/>
  <c r="K150" i="2"/>
  <c r="K151" i="2"/>
  <c r="K152" i="2"/>
  <c r="K153" i="2"/>
  <c r="K154" i="2"/>
  <c r="K155" i="2"/>
  <c r="K156" i="2"/>
  <c r="K157" i="2"/>
  <c r="K158" i="2"/>
  <c r="K159" i="2"/>
  <c r="K160" i="2"/>
  <c r="K161" i="2"/>
  <c r="K162" i="2"/>
  <c r="K163" i="2"/>
  <c r="K164" i="2"/>
  <c r="K165" i="2"/>
  <c r="K166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U142" i="2" l="1"/>
  <c r="U143" i="2"/>
  <c r="U144" i="2"/>
  <c r="U145" i="2"/>
  <c r="U146" i="2"/>
  <c r="U147" i="2"/>
  <c r="U148" i="2"/>
  <c r="U149" i="2"/>
  <c r="U150" i="2"/>
  <c r="U151" i="2"/>
  <c r="U152" i="2"/>
  <c r="U153" i="2"/>
  <c r="U154" i="2"/>
  <c r="U155" i="2"/>
  <c r="U156" i="2"/>
  <c r="U157" i="2"/>
  <c r="U158" i="2"/>
  <c r="U159" i="2"/>
  <c r="U160" i="2"/>
  <c r="U161" i="2"/>
  <c r="U162" i="2"/>
  <c r="U163" i="2"/>
  <c r="U164" i="2"/>
  <c r="U165" i="2"/>
  <c r="U166" i="2"/>
  <c r="Y80" i="2"/>
  <c r="Y81" i="2"/>
  <c r="Y82" i="2"/>
  <c r="Y83" i="2"/>
  <c r="Y84" i="2"/>
  <c r="Y85" i="2"/>
  <c r="Y86" i="2"/>
  <c r="Y87" i="2"/>
  <c r="Y88" i="2"/>
  <c r="Y89" i="2"/>
  <c r="Y90" i="2"/>
  <c r="Y91" i="2"/>
  <c r="Y92" i="2"/>
  <c r="Y93" i="2"/>
  <c r="Y94" i="2"/>
  <c r="Y95" i="2"/>
  <c r="Y96" i="2"/>
  <c r="Y97" i="2"/>
  <c r="Y98" i="2"/>
  <c r="Y99" i="2"/>
  <c r="Y100" i="2"/>
  <c r="Y101" i="2"/>
  <c r="Y102" i="2"/>
  <c r="Y103" i="2"/>
  <c r="Y104" i="2"/>
  <c r="Y105" i="2"/>
  <c r="Y106" i="2"/>
  <c r="Y107" i="2"/>
  <c r="Y108" i="2"/>
  <c r="Y109" i="2"/>
  <c r="Y110" i="2"/>
  <c r="Y111" i="2"/>
  <c r="Y112" i="2"/>
  <c r="Y113" i="2"/>
  <c r="Y114" i="2"/>
  <c r="Y115" i="2"/>
  <c r="Y116" i="2"/>
  <c r="Y117" i="2"/>
  <c r="Y118" i="2"/>
  <c r="Y119" i="2"/>
  <c r="Y120" i="2"/>
  <c r="Y121" i="2"/>
  <c r="Y122" i="2"/>
  <c r="Y123" i="2"/>
  <c r="Y124" i="2"/>
  <c r="Y125" i="2"/>
  <c r="Y126" i="2"/>
  <c r="Y127" i="2"/>
  <c r="Y128" i="2"/>
  <c r="Y129" i="2"/>
  <c r="Y130" i="2"/>
  <c r="Y131" i="2"/>
  <c r="Y132" i="2"/>
  <c r="Y133" i="2"/>
  <c r="Y134" i="2"/>
  <c r="Y135" i="2"/>
  <c r="Y136" i="2"/>
  <c r="Y137" i="2"/>
  <c r="Y138" i="2"/>
  <c r="Y139" i="2"/>
  <c r="Y140" i="2"/>
  <c r="Y141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K80" i="2"/>
  <c r="K81" i="2"/>
  <c r="K82" i="2"/>
  <c r="K83" i="2"/>
  <c r="K84" i="2"/>
  <c r="K85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09" i="2"/>
  <c r="K110" i="2"/>
  <c r="K111" i="2"/>
  <c r="K112" i="2"/>
  <c r="K113" i="2"/>
  <c r="K114" i="2"/>
  <c r="K115" i="2"/>
  <c r="K116" i="2"/>
  <c r="K117" i="2"/>
  <c r="K118" i="2"/>
  <c r="K119" i="2"/>
  <c r="K120" i="2"/>
  <c r="K121" i="2"/>
  <c r="K122" i="2"/>
  <c r="K123" i="2"/>
  <c r="K124" i="2"/>
  <c r="K125" i="2"/>
  <c r="K126" i="2"/>
  <c r="K127" i="2"/>
  <c r="K128" i="2"/>
  <c r="K129" i="2"/>
  <c r="K130" i="2"/>
  <c r="K131" i="2"/>
  <c r="K132" i="2"/>
  <c r="K133" i="2"/>
  <c r="K134" i="2"/>
  <c r="K135" i="2"/>
  <c r="K136" i="2"/>
  <c r="K137" i="2"/>
  <c r="K138" i="2"/>
  <c r="K139" i="2"/>
  <c r="K140" i="2"/>
  <c r="K141" i="2"/>
  <c r="U141" i="2" l="1"/>
  <c r="U80" i="2"/>
  <c r="U81" i="2"/>
  <c r="U82" i="2"/>
  <c r="U83" i="2"/>
  <c r="U84" i="2"/>
  <c r="U85" i="2"/>
  <c r="U86" i="2"/>
  <c r="U87" i="2"/>
  <c r="U88" i="2"/>
  <c r="U89" i="2"/>
  <c r="U90" i="2"/>
  <c r="U91" i="2"/>
  <c r="U92" i="2"/>
  <c r="U93" i="2"/>
  <c r="U94" i="2"/>
  <c r="U95" i="2"/>
  <c r="U96" i="2"/>
  <c r="U97" i="2"/>
  <c r="U98" i="2"/>
  <c r="U99" i="2"/>
  <c r="U100" i="2"/>
  <c r="U101" i="2"/>
  <c r="U102" i="2"/>
  <c r="U103" i="2"/>
  <c r="U104" i="2"/>
  <c r="U105" i="2"/>
  <c r="U106" i="2"/>
  <c r="U107" i="2"/>
  <c r="U108" i="2"/>
  <c r="U109" i="2"/>
  <c r="U110" i="2"/>
  <c r="U111" i="2"/>
  <c r="U112" i="2"/>
  <c r="U113" i="2"/>
  <c r="U114" i="2"/>
  <c r="U115" i="2"/>
  <c r="U116" i="2"/>
  <c r="U117" i="2"/>
  <c r="U118" i="2"/>
  <c r="U119" i="2"/>
  <c r="U120" i="2"/>
  <c r="U121" i="2"/>
  <c r="U122" i="2"/>
  <c r="U123" i="2"/>
  <c r="U124" i="2"/>
  <c r="U125" i="2"/>
  <c r="U126" i="2"/>
  <c r="U127" i="2"/>
  <c r="U128" i="2"/>
  <c r="U129" i="2"/>
  <c r="U130" i="2"/>
  <c r="U131" i="2"/>
  <c r="U132" i="2"/>
  <c r="U133" i="2"/>
  <c r="U134" i="2"/>
  <c r="U135" i="2"/>
  <c r="U136" i="2"/>
  <c r="U137" i="2"/>
  <c r="U138" i="2"/>
  <c r="U139" i="2"/>
  <c r="U140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31" i="2"/>
  <c r="U32" i="2"/>
  <c r="U33" i="2"/>
  <c r="U34" i="2"/>
  <c r="U35" i="2"/>
  <c r="U36" i="2"/>
  <c r="U37" i="2"/>
  <c r="U38" i="2"/>
  <c r="U39" i="2"/>
  <c r="U40" i="2"/>
  <c r="U41" i="2"/>
  <c r="U42" i="2"/>
  <c r="U43" i="2"/>
  <c r="U44" i="2"/>
  <c r="U45" i="2"/>
  <c r="U46" i="2"/>
  <c r="U47" i="2"/>
  <c r="U48" i="2"/>
  <c r="U49" i="2"/>
  <c r="U50" i="2"/>
  <c r="U51" i="2"/>
  <c r="U52" i="2"/>
  <c r="U53" i="2"/>
  <c r="U54" i="2"/>
  <c r="U55" i="2"/>
  <c r="U56" i="2"/>
  <c r="U57" i="2"/>
  <c r="U58" i="2"/>
  <c r="U59" i="2"/>
  <c r="U60" i="2"/>
  <c r="U61" i="2"/>
  <c r="U62" i="2"/>
  <c r="U63" i="2"/>
  <c r="U64" i="2"/>
  <c r="U65" i="2"/>
  <c r="U66" i="2"/>
  <c r="U67" i="2"/>
  <c r="U68" i="2"/>
  <c r="U69" i="2"/>
  <c r="U70" i="2"/>
  <c r="U71" i="2"/>
  <c r="U72" i="2"/>
  <c r="U73" i="2"/>
  <c r="U74" i="2"/>
  <c r="U75" i="2"/>
  <c r="U76" i="2"/>
  <c r="U77" i="2"/>
  <c r="U78" i="2"/>
  <c r="U79" i="2"/>
  <c r="U7" i="2"/>
  <c r="U167" i="2" s="1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" i="2"/>
  <c r="P7" i="2"/>
  <c r="K7" i="2"/>
  <c r="Y8" i="2"/>
  <c r="Y9" i="2"/>
  <c r="Y10" i="2"/>
  <c r="Y11" i="2"/>
  <c r="Y12" i="2"/>
  <c r="Y13" i="2"/>
  <c r="Y14" i="2"/>
  <c r="Y15" i="2"/>
  <c r="Y16" i="2"/>
  <c r="Y17" i="2"/>
  <c r="Y18" i="2"/>
  <c r="Y19" i="2"/>
  <c r="Y20" i="2"/>
  <c r="Y21" i="2"/>
  <c r="Y22" i="2"/>
  <c r="Y23" i="2"/>
  <c r="Y24" i="2"/>
  <c r="Y25" i="2"/>
  <c r="Y26" i="2"/>
  <c r="Y27" i="2"/>
  <c r="Y28" i="2"/>
  <c r="Y29" i="2"/>
  <c r="Y30" i="2"/>
  <c r="Y31" i="2"/>
  <c r="Y32" i="2"/>
  <c r="Y33" i="2"/>
  <c r="Y34" i="2"/>
  <c r="Y35" i="2"/>
  <c r="Y36" i="2"/>
  <c r="Y37" i="2"/>
  <c r="Y38" i="2"/>
  <c r="Y39" i="2"/>
  <c r="Y40" i="2"/>
  <c r="Y41" i="2"/>
  <c r="Y42" i="2"/>
  <c r="Y43" i="2"/>
  <c r="Y44" i="2"/>
  <c r="Y45" i="2"/>
  <c r="Y46" i="2"/>
  <c r="Y47" i="2"/>
  <c r="Y48" i="2"/>
  <c r="Y49" i="2"/>
  <c r="Y50" i="2"/>
  <c r="Y51" i="2"/>
  <c r="Y52" i="2"/>
  <c r="Y53" i="2"/>
  <c r="Y54" i="2"/>
  <c r="Y55" i="2"/>
  <c r="Y56" i="2"/>
  <c r="Y57" i="2"/>
  <c r="Y58" i="2"/>
  <c r="Y59" i="2"/>
  <c r="Y60" i="2"/>
  <c r="Y61" i="2"/>
  <c r="Y62" i="2"/>
  <c r="Y63" i="2"/>
  <c r="Y64" i="2"/>
  <c r="Y65" i="2"/>
  <c r="Y66" i="2"/>
  <c r="Y67" i="2"/>
  <c r="Y68" i="2"/>
  <c r="Y69" i="2"/>
  <c r="Y70" i="2"/>
  <c r="Y71" i="2"/>
  <c r="Y72" i="2"/>
  <c r="Y73" i="2"/>
  <c r="Y74" i="2"/>
  <c r="Y75" i="2"/>
  <c r="Y76" i="2"/>
  <c r="Y77" i="2"/>
  <c r="Y78" i="2"/>
  <c r="Y79" i="2"/>
  <c r="K74" i="2"/>
  <c r="K75" i="2"/>
  <c r="K76" i="2"/>
  <c r="K77" i="2"/>
  <c r="K78" i="2"/>
  <c r="K79" i="2"/>
  <c r="K8" i="2"/>
  <c r="K9" i="2"/>
  <c r="K10" i="2"/>
  <c r="K11" i="2"/>
  <c r="K12" i="2"/>
  <c r="K13" i="2"/>
  <c r="K14" i="2"/>
  <c r="K15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3" i="2"/>
  <c r="K54" i="2"/>
  <c r="K55" i="2"/>
  <c r="K57" i="2"/>
  <c r="K58" i="2"/>
  <c r="K59" i="2"/>
  <c r="K60" i="2"/>
  <c r="K62" i="2"/>
  <c r="K63" i="2"/>
  <c r="K64" i="2"/>
  <c r="K65" i="2"/>
  <c r="K66" i="2"/>
  <c r="K67" i="2"/>
  <c r="K68" i="2"/>
  <c r="K70" i="2"/>
  <c r="K71" i="2"/>
  <c r="K72" i="2"/>
  <c r="K73" i="2"/>
  <c r="Y7" i="2"/>
  <c r="Y167" i="2" l="1"/>
  <c r="P167" i="2"/>
  <c r="K56" i="2"/>
  <c r="K16" i="2"/>
  <c r="K167" i="2" s="1"/>
  <c r="K69" i="2"/>
  <c r="K61" i="2"/>
  <c r="K52" i="2"/>
</calcChain>
</file>

<file path=xl/sharedStrings.xml><?xml version="1.0" encoding="utf-8"?>
<sst xmlns="http://schemas.openxmlformats.org/spreadsheetml/2006/main" count="982" uniqueCount="217">
  <si>
    <t>#</t>
  </si>
  <si>
    <t>Descrição</t>
  </si>
  <si>
    <t>Opção 1</t>
  </si>
  <si>
    <t>Potência Opção 1 (W)</t>
  </si>
  <si>
    <t>Qtd Opção 1</t>
  </si>
  <si>
    <t>Opção 2</t>
  </si>
  <si>
    <t>Potência Opção 2 (W)</t>
  </si>
  <si>
    <t>Qtd Opção 2</t>
  </si>
  <si>
    <t>Opção 3</t>
  </si>
  <si>
    <t>Potência Opção 3 (W)</t>
  </si>
  <si>
    <t>Qtd Opção 3</t>
  </si>
  <si>
    <t>Código estrutura</t>
  </si>
  <si>
    <t>Qtd estruturas</t>
  </si>
  <si>
    <t>L7</t>
  </si>
  <si>
    <t>L8</t>
  </si>
  <si>
    <t>Custo unitário (R$)</t>
  </si>
  <si>
    <t>Custo Total (R$)</t>
  </si>
  <si>
    <t>Custo unitário estrutura (R$)</t>
  </si>
  <si>
    <t>Custo unitário (R$)2</t>
  </si>
  <si>
    <t>Custo Total (R$)3</t>
  </si>
  <si>
    <t>Custo Total (R$)6</t>
  </si>
  <si>
    <t>Parque do CACISM</t>
  </si>
  <si>
    <t>Campo da Praça Elói José Petry</t>
  </si>
  <si>
    <t>Campo da Praça Mariazinha Penna</t>
  </si>
  <si>
    <t>Campo da Rua Nery Kurtz</t>
  </si>
  <si>
    <t>Campo Praça do Poeta</t>
  </si>
  <si>
    <t>Cemitério Municipal</t>
  </si>
  <si>
    <t>Largo da Locomotiva</t>
  </si>
  <si>
    <t>Parque da Medianeira</t>
  </si>
  <si>
    <t>Parque Itaimbé</t>
  </si>
  <si>
    <t>Praça das escadarias</t>
  </si>
  <si>
    <t>Praça Aristides Miranda Brum</t>
  </si>
  <si>
    <t>Praça da Rua Nery Kurtz</t>
  </si>
  <si>
    <t>Praça de Israel</t>
  </si>
  <si>
    <t>Praça do Fórum</t>
  </si>
  <si>
    <t>Praça do Mallet</t>
  </si>
  <si>
    <t>Praça do Patronato</t>
  </si>
  <si>
    <t>Praça do Poeta</t>
  </si>
  <si>
    <t>Praça Eduardo Trevisan</t>
  </si>
  <si>
    <t>Praça Elias Salin Farret</t>
  </si>
  <si>
    <t>Praça Elói José Petry</t>
  </si>
  <si>
    <t>Praça João Pedro Menna Barreto</t>
  </si>
  <si>
    <t>Praça Mariazinha Penna</t>
  </si>
  <si>
    <t>Praça Nonoai</t>
  </si>
  <si>
    <t>Praça Nonoai (quadra)</t>
  </si>
  <si>
    <t>Praça Pedro Custódio Barbosa</t>
  </si>
  <si>
    <t>Praça Petrônio Cabral</t>
  </si>
  <si>
    <t>Praça Roque Gonzales</t>
  </si>
  <si>
    <t>Praça Saldanha Marinho</t>
  </si>
  <si>
    <t>Praça Santa Rita</t>
  </si>
  <si>
    <t>Praça Saturnino de Brito</t>
  </si>
  <si>
    <t>Area verde na COHAB Fernando Ferrari - rua luiz petry</t>
  </si>
  <si>
    <t>Quadra da Praça do Mallet</t>
  </si>
  <si>
    <t>Quadra da Praça do Patronato</t>
  </si>
  <si>
    <t>Quadra da Praça Pedro Custódio Barbosa</t>
  </si>
  <si>
    <t>Quadra do Parque Itaimbé</t>
  </si>
  <si>
    <t>L3</t>
  </si>
  <si>
    <t>Custo unitário 3 (R$)</t>
  </si>
  <si>
    <t>Custo Total 3 (R$)</t>
  </si>
  <si>
    <t>Latitude</t>
  </si>
  <si>
    <t>Logitude</t>
  </si>
  <si>
    <t>Tecnologia atual</t>
  </si>
  <si>
    <t>Potência atual</t>
  </si>
  <si>
    <t>-</t>
  </si>
  <si>
    <t>VS</t>
  </si>
  <si>
    <t>LED</t>
  </si>
  <si>
    <t>VMT</t>
  </si>
  <si>
    <t>VM</t>
  </si>
  <si>
    <t>Mista</t>
  </si>
  <si>
    <t>Praça Manoel Barcelos Braga</t>
  </si>
  <si>
    <t>Praça Vergilio Zampieri</t>
  </si>
  <si>
    <t>Praça Ademar Antonio Cantarelli</t>
  </si>
  <si>
    <t>Praça Zilda Arns</t>
  </si>
  <si>
    <t>Praça Monsenhor Ernesto Botton</t>
  </si>
  <si>
    <t>Praça Allan Kardec</t>
  </si>
  <si>
    <t>Praça ao lado do Clube 21 de Abril</t>
  </si>
  <si>
    <t>Praça do Jóquei Clube de Santa Maria</t>
  </si>
  <si>
    <t>Praça Amigos do Dorival</t>
  </si>
  <si>
    <t>Parque residencial Lopes</t>
  </si>
  <si>
    <t>Praça Fernando Ferrari</t>
  </si>
  <si>
    <t>Praça da Palestina</t>
  </si>
  <si>
    <t>Praça Hermenegildo Gabbi</t>
  </si>
  <si>
    <t>Praça Ary Cechella</t>
  </si>
  <si>
    <t>Praça Jardim Lindóia</t>
  </si>
  <si>
    <t>Praça Marelen Vogt</t>
  </si>
  <si>
    <t>Praça Novo Horizonte</t>
  </si>
  <si>
    <t>Praça Leonel Brizola</t>
  </si>
  <si>
    <t>Praça do Posto São José</t>
  </si>
  <si>
    <t>Complexo Esportivo Guarani Atlântico</t>
  </si>
  <si>
    <t>Centro Desportivo Municipal</t>
  </si>
  <si>
    <t>Praça Catarina Bordin Allassia</t>
  </si>
  <si>
    <t>Parque Residencial Montecarlo</t>
  </si>
  <si>
    <t>Área junto a EMEF Gabriel Bolzan</t>
  </si>
  <si>
    <t xml:space="preserve">Praça Alduino Dalla Corte </t>
  </si>
  <si>
    <t>Praça Fiori D'Italia</t>
  </si>
  <si>
    <t xml:space="preserve">Praça dos Gemeos </t>
  </si>
  <si>
    <t>Praça Flor de Maio</t>
  </si>
  <si>
    <t>Praça Marechal Gomes Carneiro</t>
  </si>
  <si>
    <t>Praça Graciosa Vitória Marin Bortoloso</t>
  </si>
  <si>
    <t>Praça Imembui</t>
  </si>
  <si>
    <t>Praça Alberi Petry dos Santos</t>
  </si>
  <si>
    <t>Parque dos Dinossauros</t>
  </si>
  <si>
    <t xml:space="preserve">Praça Antonio João </t>
  </si>
  <si>
    <t>Praça Nativo Ferreira Cezar</t>
  </si>
  <si>
    <t>Praça Centro Educação Fisica UFSM</t>
  </si>
  <si>
    <t xml:space="preserve">Parque Ipiranga </t>
  </si>
  <si>
    <t>Praça Diacono João Luiz Pozzobom</t>
  </si>
  <si>
    <t>Praça Dr. Fernando Coser</t>
  </si>
  <si>
    <t>Ginásio Poliesportativo de São Marcos</t>
  </si>
  <si>
    <t>Complexo Esportivo do Oreco</t>
  </si>
  <si>
    <t>COHAB T Neves</t>
  </si>
  <si>
    <t>Praça Silvio da Silva (lixa)</t>
  </si>
  <si>
    <t>GM Area Verde Bairro Nossa Senhora de Lourdes</t>
  </si>
  <si>
    <t>Praça da Igreja Nossa Senhora da Gloria</t>
  </si>
  <si>
    <t>Praça Gabriel Portella Silva</t>
  </si>
  <si>
    <t>Praça Alegria de Viver</t>
  </si>
  <si>
    <t>Praça Benjamin Sacool</t>
  </si>
  <si>
    <t>Praça Jose Scherer Reichembach</t>
  </si>
  <si>
    <t>Praça do Imigrante</t>
  </si>
  <si>
    <t>Praça do Sarandi</t>
  </si>
  <si>
    <t>Praça Alaor Nelson Gregorio Scalcon</t>
  </si>
  <si>
    <t>Praça Largo Frida Carrion</t>
  </si>
  <si>
    <t>Largo São Luis Guanella</t>
  </si>
  <si>
    <t>Praça Moradas Santa Maria</t>
  </si>
  <si>
    <t>Largo dos Denardin</t>
  </si>
  <si>
    <t>Praça da Boa Esperança</t>
  </si>
  <si>
    <t xml:space="preserve">Praça Alto da Boa Vista </t>
  </si>
  <si>
    <t>Praça Alan Kardec</t>
  </si>
  <si>
    <t>Praça Chacara das Flores</t>
  </si>
  <si>
    <t>Praça Santos Dumont</t>
  </si>
  <si>
    <t>Area de Lazer Walter Beltrame</t>
  </si>
  <si>
    <t>-29.706640°</t>
  </si>
  <si>
    <t>-53.711066°</t>
  </si>
  <si>
    <t>-29.701766°</t>
  </si>
  <si>
    <t>-53.707269°</t>
  </si>
  <si>
    <t>-29.704573°</t>
  </si>
  <si>
    <t>-53.719974°</t>
  </si>
  <si>
    <t>-29.711031°</t>
  </si>
  <si>
    <t>-53.756556°</t>
  </si>
  <si>
    <t>-29.676156°</t>
  </si>
  <si>
    <t>-53.800709°</t>
  </si>
  <si>
    <t>-29.672580°</t>
  </si>
  <si>
    <t>-53.796055°</t>
  </si>
  <si>
    <t>-29.690184°</t>
  </si>
  <si>
    <t>-53.860145°</t>
  </si>
  <si>
    <t>-29.697501°</t>
  </si>
  <si>
    <t>-53.796315°</t>
  </si>
  <si>
    <t>-29.704146°</t>
  </si>
  <si>
    <t>-53.814854°</t>
  </si>
  <si>
    <t>-29.683084°</t>
  </si>
  <si>
    <t>-53.814411°</t>
  </si>
  <si>
    <t>-29.703074°</t>
  </si>
  <si>
    <t>-53.819796°</t>
  </si>
  <si>
    <t>-29.696865°</t>
  </si>
  <si>
    <t>-53.750648°</t>
  </si>
  <si>
    <t>-29.708497°</t>
  </si>
  <si>
    <t>-53.825095°</t>
  </si>
  <si>
    <t>-29.709751°</t>
  </si>
  <si>
    <t>-53.737618°</t>
  </si>
  <si>
    <t>-29.673173°</t>
  </si>
  <si>
    <t>-53.819731°</t>
  </si>
  <si>
    <t>-29.695308°</t>
  </si>
  <si>
    <t>-53.817501°</t>
  </si>
  <si>
    <t>-29.705945°</t>
  </si>
  <si>
    <t>-53.721455°</t>
  </si>
  <si>
    <t>-29.699362°</t>
  </si>
  <si>
    <t>-53.723822°</t>
  </si>
  <si>
    <t>-29.693121°</t>
  </si>
  <si>
    <t>-53.859643°</t>
  </si>
  <si>
    <t>-29.681167°</t>
  </si>
  <si>
    <t>-53.793340°</t>
  </si>
  <si>
    <t>-29.696626°</t>
  </si>
  <si>
    <t>-53.821043°</t>
  </si>
  <si>
    <t>-29.673277°</t>
  </si>
  <si>
    <t>-53.822979°</t>
  </si>
  <si>
    <t>-29.719878°</t>
  </si>
  <si>
    <t>-53.710406°</t>
  </si>
  <si>
    <t>-29.695202°</t>
  </si>
  <si>
    <t>-53.814651°</t>
  </si>
  <si>
    <t>-29.716511°</t>
  </si>
  <si>
    <t>-53.764162°</t>
  </si>
  <si>
    <t>-29.698559°</t>
  </si>
  <si>
    <t>-53.825717°</t>
  </si>
  <si>
    <t>-29.672156°</t>
  </si>
  <si>
    <t>-53.686237°</t>
  </si>
  <si>
    <t>-29.695866°</t>
  </si>
  <si>
    <t>-53.875290°</t>
  </si>
  <si>
    <t>-29.671685°</t>
  </si>
  <si>
    <t>-53.824605°</t>
  </si>
  <si>
    <t>-29.695507°</t>
  </si>
  <si>
    <t>-53.794178°</t>
  </si>
  <si>
    <t>-29.701314°</t>
  </si>
  <si>
    <t>-53.702280°</t>
  </si>
  <si>
    <t>-29.703458°</t>
  </si>
  <si>
    <t>-53.873771°</t>
  </si>
  <si>
    <t>-29.699906°</t>
  </si>
  <si>
    <t>-53.765620°</t>
  </si>
  <si>
    <t>-29.684381°</t>
  </si>
  <si>
    <t>-53.807746°</t>
  </si>
  <si>
    <t>-29.680946°</t>
  </si>
  <si>
    <t>-53.827406°</t>
  </si>
  <si>
    <t>-29.714100°</t>
  </si>
  <si>
    <t>-53.780515°</t>
  </si>
  <si>
    <t>-29.697846°</t>
  </si>
  <si>
    <t>-53.822686°</t>
  </si>
  <si>
    <t>-29.680474°</t>
  </si>
  <si>
    <t>-53.851000°</t>
  </si>
  <si>
    <t>-29.720126°</t>
  </si>
  <si>
    <t>-53.716778°</t>
  </si>
  <si>
    <t>-29.704040°</t>
  </si>
  <si>
    <t>-53.734960°</t>
  </si>
  <si>
    <t>L6</t>
  </si>
  <si>
    <t>Outros</t>
  </si>
  <si>
    <t>FL</t>
  </si>
  <si>
    <t>HG</t>
  </si>
  <si>
    <t>IN</t>
  </si>
  <si>
    <t>ANEXO IX - PROPOSTA DE MODERNIZAÇÃO PARA QUADRAS, PARQUES, CAMPOS, QUADRAS E OUTROS LOCAIS PÚBLICOS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</si>
</sst>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0.000000"/>
  </numFmts>
  <fonts count="10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Arial"/>
      <family val="2"/>
    </font>
    <font>
      <u/>
      <sz val="11"/>
      <color theme="10"/>
      <name val="Arial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2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2" fillId="0" borderId="0" xfId="1" applyAlignment="1">
      <alignment horizontal="center" vertical="center" wrapText="1"/>
    </xf>
    <xf numFmtId="164" fontId="2" fillId="0" borderId="0" xfId="1" applyNumberForma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64" fontId="4" fillId="0" borderId="0" xfId="1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2" xfId="1" applyNumberFormat="1" applyBorder="1" applyAlignment="1">
      <alignment horizontal="center" vertical="center"/>
    </xf>
    <xf numFmtId="0" fontId="2" fillId="0" borderId="5" xfId="1" applyBorder="1" applyAlignment="1">
      <alignment horizontal="center" vertical="center"/>
    </xf>
    <xf numFmtId="164" fontId="2" fillId="0" borderId="5" xfId="1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165" fontId="0" fillId="0" borderId="5" xfId="0" applyNumberFormat="1" applyBorder="1" applyAlignment="1">
      <alignment horizontal="center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5" xfId="1" applyBorder="1" applyAlignment="1">
      <alignment horizontal="center" vertical="center" wrapText="1"/>
    </xf>
    <xf numFmtId="0" fontId="0" fillId="0" borderId="1" xfId="4" applyNumberFormat="1" applyFont="1" applyFill="1" applyBorder="1" applyAlignment="1">
      <alignment horizontal="center" vertical="center"/>
    </xf>
    <xf numFmtId="164" fontId="0" fillId="0" borderId="1" xfId="4" applyNumberFormat="1" applyFont="1" applyFill="1" applyBorder="1" applyAlignment="1">
      <alignment horizontal="center" vertical="center"/>
    </xf>
    <xf numFmtId="44" fontId="0" fillId="0" borderId="1" xfId="4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 vertical="center"/>
    </xf>
    <xf numFmtId="165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3" borderId="1" xfId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164" fontId="2" fillId="3" borderId="1" xfId="1" applyNumberFormat="1" applyFill="1" applyBorder="1" applyAlignment="1">
      <alignment horizontal="center" vertical="center"/>
    </xf>
    <xf numFmtId="164" fontId="2" fillId="3" borderId="2" xfId="1" applyNumberFormat="1" applyFill="1" applyBorder="1" applyAlignment="1">
      <alignment horizontal="center" vertical="center"/>
    </xf>
    <xf numFmtId="164" fontId="2" fillId="3" borderId="1" xfId="1" applyNumberFormat="1" applyFill="1" applyBorder="1" applyAlignment="1">
      <alignment horizontal="center" vertical="center" wrapText="1"/>
    </xf>
    <xf numFmtId="0" fontId="2" fillId="3" borderId="1" xfId="1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/>
    </xf>
    <xf numFmtId="165" fontId="0" fillId="3" borderId="5" xfId="0" applyNumberForma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/>
    </xf>
    <xf numFmtId="164" fontId="2" fillId="3" borderId="5" xfId="0" applyNumberFormat="1" applyFont="1" applyFill="1" applyBorder="1" applyAlignment="1">
      <alignment horizontal="center" vertical="center"/>
    </xf>
    <xf numFmtId="0" fontId="2" fillId="3" borderId="5" xfId="1" applyFill="1" applyBorder="1" applyAlignment="1">
      <alignment horizontal="center" vertical="center" wrapText="1"/>
    </xf>
    <xf numFmtId="164" fontId="2" fillId="3" borderId="5" xfId="1" applyNumberFormat="1" applyFill="1" applyBorder="1" applyAlignment="1">
      <alignment horizontal="center" vertical="center" wrapText="1"/>
    </xf>
    <xf numFmtId="164" fontId="2" fillId="3" borderId="5" xfId="1" applyNumberFormat="1" applyFill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</cellXfs>
  <cellStyles count="5">
    <cellStyle name="Hiperlink 2" xfId="2" xr:uid="{8ADCBFAD-B215-4261-B907-70C97E1C5632}"/>
    <cellStyle name="Hiperlink 3" xfId="3" xr:uid="{1F259E18-4D6F-4F22-B1BE-9260D75342D4}"/>
    <cellStyle name="Moeda 2 6" xfId="4" xr:uid="{D246114D-0691-4C66-86E0-814651C4D05A}"/>
    <cellStyle name="Normal" xfId="0" builtinId="0"/>
    <cellStyle name="Normal 2" xfId="1" xr:uid="{E60775BB-A3BF-4A0C-A164-9F82F87A12B7}"/>
  </cellStyles>
  <dxfs count="28">
    <dxf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0" formatCode="General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164" formatCode="&quot;R$&quot;\ #,##0.00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right style="thin">
          <color indexed="64"/>
        </right>
        <top style="thin">
          <color indexed="64"/>
        </top>
      </border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4" formatCode="&quot;R$&quot;\ #,##0.00"/>
      <fill>
        <patternFill patternType="solid">
          <fgColor indexed="64"/>
          <bgColor rgb="FF002060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586252</xdr:colOff>
      <xdr:row>0</xdr:row>
      <xdr:rowOff>0</xdr:rowOff>
    </xdr:from>
    <xdr:to>
      <xdr:col>21</xdr:col>
      <xdr:colOff>817252</xdr:colOff>
      <xdr:row>4</xdr:row>
      <xdr:rowOff>129107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6D2247BF-7FA2-10A8-4021-EC61829C21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567161" y="0"/>
          <a:ext cx="3498364" cy="1699289"/>
        </a:xfrm>
        <a:prstGeom prst="rect">
          <a:avLst/>
        </a:prstGeom>
      </xdr:spPr>
    </xdr:pic>
    <xdr:clientData/>
  </xdr:twoCellAnchor>
  <xdr:twoCellAnchor editAs="oneCell">
    <xdr:from>
      <xdr:col>1</xdr:col>
      <xdr:colOff>5144143</xdr:colOff>
      <xdr:row>1</xdr:row>
      <xdr:rowOff>136714</xdr:rowOff>
    </xdr:from>
    <xdr:to>
      <xdr:col>2</xdr:col>
      <xdr:colOff>1021179</xdr:colOff>
      <xdr:row>3</xdr:row>
      <xdr:rowOff>52350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5531A622-FB2B-6A31-83AC-8991D24B8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893" y="327214"/>
          <a:ext cx="2000250" cy="1085850"/>
        </a:xfrm>
        <a:prstGeom prst="rect">
          <a:avLst/>
        </a:prstGeom>
      </xdr:spPr>
    </xdr:pic>
    <xdr:clientData/>
  </xdr:twoCellAnchor>
  <xdr:twoCellAnchor editAs="oneCell">
    <xdr:from>
      <xdr:col>1</xdr:col>
      <xdr:colOff>1025236</xdr:colOff>
      <xdr:row>1</xdr:row>
      <xdr:rowOff>193963</xdr:rowOff>
    </xdr:from>
    <xdr:to>
      <xdr:col>1</xdr:col>
      <xdr:colOff>3477491</xdr:colOff>
      <xdr:row>3</xdr:row>
      <xdr:rowOff>125680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C0CB6938-AE13-B5A9-DD30-EADC9133EE2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4718" t="25834" r="15830" b="22498"/>
        <a:stretch/>
      </xdr:blipFill>
      <xdr:spPr bwMode="auto">
        <a:xfrm>
          <a:off x="1316181" y="387927"/>
          <a:ext cx="2452255" cy="1109353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55319\Downloads\BNDES1020220131%20-%20Planilha%20de%20Engenharia_M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ovac\Desktop\BNDES0520210915%20-%20Modelo%20Econ&#244;mico-Financeiro_V4_Novack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luxograma"/>
      <sheetName val="Planilha5"/>
      <sheetName val="Painel_Principal"/>
      <sheetName val="ATUALIZAÇÕES"/>
      <sheetName val="0.Despesas (Proj+Plan+Ref)"/>
      <sheetName val="1.MO_OEM_MOD"/>
      <sheetName val="3.Materiais de Manutenção"/>
      <sheetName val="2.MO_Ronda"/>
      <sheetName val="4. MO_SPE_APOIO"/>
      <sheetName val="Painel"/>
      <sheetName val="MO- Orçamentos"/>
      <sheetName val="Dim"/>
      <sheetName val="5. Softwares"/>
      <sheetName val="6. Utilidades"/>
      <sheetName val="7. Moveis e Equipamentos"/>
      <sheetName val="Veículo_Orçamento"/>
      <sheetName val="8. Veículos"/>
      <sheetName val="10. Telegestão"/>
      <sheetName val="9. Fur,Van,Abal"/>
      <sheetName val="Orcamentos Gerais"/>
      <sheetName val="MM_Orçamento"/>
      <sheetName val="Aux. Materiais Consumo"/>
      <sheetName val="Planilha1"/>
      <sheetName val="13. Expansão"/>
      <sheetName val="14. Demanda Reprimida"/>
      <sheetName val="15. Ilum. Destaque"/>
      <sheetName val="16. IAE"/>
      <sheetName val="17. Poda"/>
      <sheetName val="Orçamentos Gerais"/>
      <sheetName val="Planilha4"/>
      <sheetName val="Planilha3"/>
      <sheetName val="11.Iluminação Provisória"/>
      <sheetName val="17.Acessorios"/>
      <sheetName val="Banco de Créditos"/>
      <sheetName val="19.Travessias de Pedestre"/>
      <sheetName val="Vida útil"/>
      <sheetName val="Equipamentos-Orçamentos"/>
    </sheetNames>
    <sheetDataSet>
      <sheetData sheetId="0"/>
      <sheetData sheetId="1"/>
      <sheetData sheetId="2"/>
      <sheetData sheetId="3"/>
      <sheetData sheetId="4">
        <row r="45">
          <cell r="I45">
            <v>210</v>
          </cell>
        </row>
      </sheetData>
      <sheetData sheetId="5">
        <row r="6">
          <cell r="C6">
            <v>22</v>
          </cell>
        </row>
        <row r="32">
          <cell r="D32">
            <v>7</v>
          </cell>
          <cell r="E32">
            <v>12</v>
          </cell>
        </row>
        <row r="33">
          <cell r="E33">
            <v>18</v>
          </cell>
        </row>
        <row r="34">
          <cell r="E34">
            <v>18</v>
          </cell>
        </row>
        <row r="35">
          <cell r="E35">
            <v>18</v>
          </cell>
        </row>
        <row r="36">
          <cell r="E36">
            <v>18</v>
          </cell>
        </row>
        <row r="50">
          <cell r="H50">
            <v>528</v>
          </cell>
        </row>
      </sheetData>
      <sheetData sheetId="6"/>
      <sheetData sheetId="7"/>
      <sheetData sheetId="8"/>
      <sheetData sheetId="9">
        <row r="13">
          <cell r="G13">
            <v>0</v>
          </cell>
        </row>
        <row r="15">
          <cell r="G15">
            <v>578.5</v>
          </cell>
        </row>
        <row r="17">
          <cell r="G17">
            <v>0.69189999999999996</v>
          </cell>
        </row>
        <row r="19">
          <cell r="G19">
            <v>16</v>
          </cell>
        </row>
        <row r="29">
          <cell r="B29" t="str">
            <v>Código</v>
          </cell>
          <cell r="C29" t="str">
            <v>Cargo</v>
          </cell>
          <cell r="D29" t="str">
            <v>Usar o Piso</v>
          </cell>
          <cell r="E29" t="str">
            <v>Nível Hierárquico</v>
          </cell>
          <cell r="F29" t="str">
            <v>Considerar</v>
          </cell>
          <cell r="G29" t="str">
            <v>Nível de Empresa</v>
          </cell>
          <cell r="H29" t="str">
            <v>AuxColuna</v>
          </cell>
          <cell r="I29" t="str">
            <v>Coluna de Salário</v>
          </cell>
          <cell r="J29" t="str">
            <v>Equipamento</v>
          </cell>
          <cell r="K29" t="str">
            <v>Incluir Encargo</v>
          </cell>
        </row>
        <row r="30">
          <cell r="B30">
            <v>101</v>
          </cell>
          <cell r="C30" t="str">
            <v>Gestor do Contrato</v>
          </cell>
          <cell r="D30">
            <v>0</v>
          </cell>
          <cell r="E30">
            <v>3</v>
          </cell>
          <cell r="F30">
            <v>1</v>
          </cell>
          <cell r="G30" t="str">
            <v>Média</v>
          </cell>
          <cell r="H30">
            <v>15</v>
          </cell>
          <cell r="I30">
            <v>17</v>
          </cell>
          <cell r="J30">
            <v>0</v>
          </cell>
          <cell r="K30">
            <v>1</v>
          </cell>
        </row>
        <row r="31">
          <cell r="B31">
            <v>216</v>
          </cell>
          <cell r="C31" t="str">
            <v>Coordenador Adiministrativo/Financeiro</v>
          </cell>
          <cell r="D31">
            <v>0</v>
          </cell>
          <cell r="E31">
            <v>3</v>
          </cell>
          <cell r="F31">
            <v>1</v>
          </cell>
          <cell r="G31" t="str">
            <v>Média</v>
          </cell>
          <cell r="H31">
            <v>15</v>
          </cell>
          <cell r="I31">
            <v>17</v>
          </cell>
          <cell r="J31">
            <v>0</v>
          </cell>
          <cell r="K31">
            <v>1</v>
          </cell>
        </row>
        <row r="32">
          <cell r="B32">
            <v>103</v>
          </cell>
          <cell r="C32" t="str">
            <v>Gerente de Engenharia, Tecnologia e Operações</v>
          </cell>
          <cell r="D32">
            <v>0</v>
          </cell>
          <cell r="E32">
            <v>3</v>
          </cell>
          <cell r="F32">
            <v>0</v>
          </cell>
          <cell r="G32" t="str">
            <v>Média</v>
          </cell>
          <cell r="H32">
            <v>15</v>
          </cell>
          <cell r="I32">
            <v>17</v>
          </cell>
          <cell r="J32">
            <v>0</v>
          </cell>
          <cell r="K32">
            <v>1</v>
          </cell>
        </row>
        <row r="33">
          <cell r="B33">
            <v>104</v>
          </cell>
          <cell r="C33" t="str">
            <v>Diretor operacional (COO)</v>
          </cell>
          <cell r="D33">
            <v>0</v>
          </cell>
          <cell r="E33">
            <v>3</v>
          </cell>
          <cell r="F33">
            <v>0</v>
          </cell>
          <cell r="G33" t="str">
            <v>Média</v>
          </cell>
          <cell r="H33">
            <v>15</v>
          </cell>
          <cell r="I33">
            <v>17</v>
          </cell>
          <cell r="J33">
            <v>0</v>
          </cell>
          <cell r="K33">
            <v>1</v>
          </cell>
        </row>
        <row r="34">
          <cell r="B34">
            <v>202</v>
          </cell>
          <cell r="C34" t="str">
            <v>Gerente Adm/Financeiro</v>
          </cell>
          <cell r="D34">
            <v>0</v>
          </cell>
          <cell r="E34">
            <v>0</v>
          </cell>
          <cell r="F34">
            <v>0</v>
          </cell>
          <cell r="G34" t="str">
            <v>Média</v>
          </cell>
          <cell r="H34">
            <v>15</v>
          </cell>
          <cell r="I34">
            <v>14</v>
          </cell>
          <cell r="J34">
            <v>0</v>
          </cell>
          <cell r="K34">
            <v>1</v>
          </cell>
        </row>
        <row r="35">
          <cell r="B35">
            <v>214</v>
          </cell>
          <cell r="C35" t="str">
            <v>Analista de RH</v>
          </cell>
          <cell r="D35">
            <v>0</v>
          </cell>
          <cell r="E35">
            <v>0</v>
          </cell>
          <cell r="F35">
            <v>0</v>
          </cell>
          <cell r="G35" t="str">
            <v>Média</v>
          </cell>
          <cell r="H35">
            <v>15</v>
          </cell>
          <cell r="I35">
            <v>14</v>
          </cell>
          <cell r="J35">
            <v>0</v>
          </cell>
          <cell r="K35">
            <v>1</v>
          </cell>
        </row>
        <row r="36">
          <cell r="B36">
            <v>209</v>
          </cell>
          <cell r="C36" t="str">
            <v>Assistente de RH</v>
          </cell>
          <cell r="D36">
            <v>0</v>
          </cell>
          <cell r="E36">
            <v>2</v>
          </cell>
          <cell r="F36">
            <v>1</v>
          </cell>
          <cell r="G36" t="str">
            <v>Média</v>
          </cell>
          <cell r="H36">
            <v>15</v>
          </cell>
          <cell r="I36">
            <v>16</v>
          </cell>
          <cell r="J36">
            <v>0</v>
          </cell>
          <cell r="K36">
            <v>1</v>
          </cell>
        </row>
        <row r="37">
          <cell r="B37">
            <v>210</v>
          </cell>
          <cell r="C37" t="str">
            <v>Analista Contábil</v>
          </cell>
          <cell r="D37">
            <v>0</v>
          </cell>
          <cell r="E37">
            <v>0</v>
          </cell>
          <cell r="F37">
            <v>0</v>
          </cell>
          <cell r="G37" t="str">
            <v>Média</v>
          </cell>
          <cell r="H37">
            <v>15</v>
          </cell>
          <cell r="I37">
            <v>14</v>
          </cell>
          <cell r="J37">
            <v>0</v>
          </cell>
          <cell r="K37">
            <v>1</v>
          </cell>
        </row>
        <row r="38">
          <cell r="B38">
            <v>215</v>
          </cell>
          <cell r="C38" t="str">
            <v>Analista Financeiro</v>
          </cell>
          <cell r="D38">
            <v>0</v>
          </cell>
          <cell r="E38">
            <v>2</v>
          </cell>
          <cell r="F38">
            <v>1</v>
          </cell>
          <cell r="G38" t="str">
            <v>Média</v>
          </cell>
          <cell r="H38">
            <v>15</v>
          </cell>
          <cell r="I38">
            <v>16</v>
          </cell>
          <cell r="J38">
            <v>0</v>
          </cell>
          <cell r="K38">
            <v>1</v>
          </cell>
        </row>
        <row r="39">
          <cell r="B39">
            <v>213</v>
          </cell>
          <cell r="C39" t="str">
            <v>Advogado</v>
          </cell>
          <cell r="D39">
            <v>0</v>
          </cell>
          <cell r="E39">
            <v>0</v>
          </cell>
          <cell r="F39">
            <v>0</v>
          </cell>
          <cell r="G39" t="str">
            <v>Média</v>
          </cell>
          <cell r="H39">
            <v>15</v>
          </cell>
          <cell r="I39">
            <v>14</v>
          </cell>
          <cell r="J39">
            <v>0</v>
          </cell>
          <cell r="K39">
            <v>1</v>
          </cell>
        </row>
        <row r="40">
          <cell r="B40">
            <v>325</v>
          </cell>
          <cell r="C40" t="str">
            <v>Engenheiro de Segurança do Trabalho</v>
          </cell>
          <cell r="D40">
            <v>0</v>
          </cell>
          <cell r="E40">
            <v>0</v>
          </cell>
          <cell r="F40">
            <v>0</v>
          </cell>
          <cell r="G40" t="str">
            <v>SINAPI</v>
          </cell>
          <cell r="H40">
            <v>30</v>
          </cell>
          <cell r="I40">
            <v>29</v>
          </cell>
          <cell r="J40">
            <v>0</v>
          </cell>
          <cell r="K40">
            <v>1</v>
          </cell>
        </row>
        <row r="41">
          <cell r="B41">
            <v>311</v>
          </cell>
          <cell r="C41" t="str">
            <v>Técnico de Segurança do Trabalho</v>
          </cell>
          <cell r="D41">
            <v>0</v>
          </cell>
          <cell r="E41">
            <v>2</v>
          </cell>
          <cell r="F41">
            <v>1</v>
          </cell>
          <cell r="G41" t="str">
            <v>Média</v>
          </cell>
          <cell r="H41">
            <v>15</v>
          </cell>
          <cell r="I41">
            <v>16</v>
          </cell>
          <cell r="J41">
            <v>0</v>
          </cell>
          <cell r="K41">
            <v>1</v>
          </cell>
        </row>
        <row r="42">
          <cell r="B42">
            <v>352</v>
          </cell>
          <cell r="C42" t="str">
            <v>Vigilante Noturno</v>
          </cell>
          <cell r="D42">
            <v>0</v>
          </cell>
          <cell r="E42">
            <v>0</v>
          </cell>
          <cell r="F42">
            <v>0</v>
          </cell>
          <cell r="G42" t="str">
            <v>Média</v>
          </cell>
          <cell r="H42">
            <v>15</v>
          </cell>
          <cell r="I42">
            <v>14</v>
          </cell>
          <cell r="J42">
            <v>0</v>
          </cell>
          <cell r="K42">
            <v>1</v>
          </cell>
        </row>
        <row r="43">
          <cell r="B43">
            <v>355</v>
          </cell>
          <cell r="C43" t="str">
            <v>Recepcionista</v>
          </cell>
          <cell r="D43">
            <v>0</v>
          </cell>
          <cell r="E43">
            <v>0</v>
          </cell>
          <cell r="F43">
            <v>0</v>
          </cell>
          <cell r="G43" t="str">
            <v>Média</v>
          </cell>
          <cell r="H43">
            <v>15</v>
          </cell>
          <cell r="I43">
            <v>14</v>
          </cell>
          <cell r="J43">
            <v>0</v>
          </cell>
          <cell r="K43">
            <v>1</v>
          </cell>
        </row>
        <row r="44">
          <cell r="B44">
            <v>356</v>
          </cell>
          <cell r="C44" t="str">
            <v>Porteiro Noturno</v>
          </cell>
          <cell r="D44">
            <v>0</v>
          </cell>
          <cell r="E44">
            <v>3</v>
          </cell>
          <cell r="F44">
            <v>1</v>
          </cell>
          <cell r="G44" t="str">
            <v>Média</v>
          </cell>
          <cell r="H44">
            <v>15</v>
          </cell>
          <cell r="I44">
            <v>17</v>
          </cell>
          <cell r="J44">
            <v>0</v>
          </cell>
          <cell r="K44">
            <v>1</v>
          </cell>
        </row>
        <row r="45">
          <cell r="B45">
            <v>350</v>
          </cell>
          <cell r="C45" t="str">
            <v>Auxiliar de Serviços Gerais</v>
          </cell>
          <cell r="D45">
            <v>0</v>
          </cell>
          <cell r="E45">
            <v>4</v>
          </cell>
          <cell r="F45">
            <v>1</v>
          </cell>
          <cell r="G45" t="str">
            <v>Média</v>
          </cell>
          <cell r="H45">
            <v>15</v>
          </cell>
          <cell r="I45">
            <v>18</v>
          </cell>
          <cell r="J45">
            <v>0</v>
          </cell>
          <cell r="K45">
            <v>1</v>
          </cell>
        </row>
        <row r="46">
          <cell r="B46">
            <v>305</v>
          </cell>
          <cell r="C46" t="str">
            <v>Engenheiro Eletricista de Qualidade</v>
          </cell>
          <cell r="D46">
            <v>0</v>
          </cell>
          <cell r="E46">
            <v>0</v>
          </cell>
          <cell r="F46">
            <v>0</v>
          </cell>
          <cell r="G46" t="str">
            <v>SINAPI</v>
          </cell>
          <cell r="H46">
            <v>30</v>
          </cell>
          <cell r="I46">
            <v>29</v>
          </cell>
          <cell r="J46">
            <v>0</v>
          </cell>
          <cell r="K46">
            <v>1</v>
          </cell>
        </row>
        <row r="47">
          <cell r="B47">
            <v>321</v>
          </cell>
          <cell r="C47" t="str">
            <v>Técnico de Aferição</v>
          </cell>
          <cell r="D47">
            <v>0</v>
          </cell>
          <cell r="E47">
            <v>2</v>
          </cell>
          <cell r="F47">
            <v>1</v>
          </cell>
          <cell r="G47" t="str">
            <v>Média</v>
          </cell>
          <cell r="H47">
            <v>15</v>
          </cell>
          <cell r="I47">
            <v>16</v>
          </cell>
          <cell r="J47">
            <v>0</v>
          </cell>
          <cell r="K47">
            <v>1</v>
          </cell>
        </row>
        <row r="48">
          <cell r="B48">
            <v>354</v>
          </cell>
          <cell r="C48" t="str">
            <v>Supervisor de Projetos</v>
          </cell>
          <cell r="D48">
            <v>0</v>
          </cell>
          <cell r="E48">
            <v>2</v>
          </cell>
          <cell r="F48">
            <v>0</v>
          </cell>
          <cell r="G48" t="str">
            <v>Média</v>
          </cell>
          <cell r="H48">
            <v>15</v>
          </cell>
          <cell r="I48">
            <v>16</v>
          </cell>
          <cell r="J48">
            <v>0</v>
          </cell>
          <cell r="K48">
            <v>1</v>
          </cell>
        </row>
        <row r="49">
          <cell r="B49">
            <v>322</v>
          </cell>
          <cell r="C49" t="str">
            <v>Engenheiro Eletricista</v>
          </cell>
          <cell r="D49">
            <v>0</v>
          </cell>
          <cell r="E49">
            <v>2</v>
          </cell>
          <cell r="F49">
            <v>1</v>
          </cell>
          <cell r="G49" t="str">
            <v>SINAPI</v>
          </cell>
          <cell r="H49">
            <v>30</v>
          </cell>
          <cell r="I49">
            <v>31</v>
          </cell>
          <cell r="J49">
            <v>0</v>
          </cell>
          <cell r="K49">
            <v>1</v>
          </cell>
        </row>
        <row r="50">
          <cell r="B50">
            <v>326</v>
          </cell>
          <cell r="C50" t="str">
            <v>Projetista</v>
          </cell>
          <cell r="D50">
            <v>0</v>
          </cell>
          <cell r="E50">
            <v>1</v>
          </cell>
          <cell r="F50">
            <v>0</v>
          </cell>
          <cell r="G50" t="str">
            <v>SINAPI</v>
          </cell>
          <cell r="H50">
            <v>30</v>
          </cell>
          <cell r="I50">
            <v>30</v>
          </cell>
          <cell r="J50">
            <v>0</v>
          </cell>
          <cell r="K50">
            <v>1</v>
          </cell>
        </row>
        <row r="51">
          <cell r="B51">
            <v>323</v>
          </cell>
          <cell r="C51" t="str">
            <v>Analista de Tecnologia</v>
          </cell>
          <cell r="D51">
            <v>0</v>
          </cell>
          <cell r="E51">
            <v>0</v>
          </cell>
          <cell r="F51">
            <v>0</v>
          </cell>
          <cell r="G51" t="str">
            <v>Média</v>
          </cell>
          <cell r="H51">
            <v>15</v>
          </cell>
          <cell r="I51">
            <v>14</v>
          </cell>
          <cell r="J51">
            <v>0</v>
          </cell>
          <cell r="K51">
            <v>1</v>
          </cell>
        </row>
        <row r="52">
          <cell r="B52">
            <v>304</v>
          </cell>
          <cell r="C52" t="str">
            <v>Operador diurno</v>
          </cell>
          <cell r="D52">
            <v>0</v>
          </cell>
          <cell r="E52">
            <v>2</v>
          </cell>
          <cell r="F52">
            <v>1</v>
          </cell>
          <cell r="G52" t="str">
            <v>Média</v>
          </cell>
          <cell r="H52">
            <v>15</v>
          </cell>
          <cell r="I52">
            <v>16</v>
          </cell>
          <cell r="J52">
            <v>0</v>
          </cell>
          <cell r="K52">
            <v>1</v>
          </cell>
        </row>
        <row r="53">
          <cell r="B53">
            <v>314</v>
          </cell>
          <cell r="C53" t="str">
            <v>Operador noturno</v>
          </cell>
          <cell r="D53">
            <v>0</v>
          </cell>
          <cell r="E53">
            <v>2</v>
          </cell>
          <cell r="F53">
            <v>1</v>
          </cell>
          <cell r="G53" t="str">
            <v>Média</v>
          </cell>
          <cell r="H53">
            <v>15</v>
          </cell>
          <cell r="I53">
            <v>16</v>
          </cell>
          <cell r="J53">
            <v>0</v>
          </cell>
          <cell r="K53">
            <v>1</v>
          </cell>
        </row>
        <row r="54">
          <cell r="B54">
            <v>319</v>
          </cell>
          <cell r="C54" t="str">
            <v>Coordenador do CCO</v>
          </cell>
          <cell r="D54">
            <v>0</v>
          </cell>
          <cell r="E54">
            <v>2</v>
          </cell>
          <cell r="F54">
            <v>1</v>
          </cell>
          <cell r="G54" t="str">
            <v>Média</v>
          </cell>
          <cell r="H54">
            <v>15</v>
          </cell>
          <cell r="I54">
            <v>16</v>
          </cell>
          <cell r="J54">
            <v>0</v>
          </cell>
          <cell r="K54">
            <v>1</v>
          </cell>
        </row>
        <row r="55">
          <cell r="B55">
            <v>357</v>
          </cell>
          <cell r="C55" t="str">
            <v>Analista de dados</v>
          </cell>
          <cell r="D55">
            <v>0</v>
          </cell>
          <cell r="E55">
            <v>2</v>
          </cell>
          <cell r="F55">
            <v>1</v>
          </cell>
          <cell r="G55" t="str">
            <v>Média</v>
          </cell>
          <cell r="H55">
            <v>15</v>
          </cell>
          <cell r="I55">
            <v>16</v>
          </cell>
          <cell r="J55">
            <v>0</v>
          </cell>
          <cell r="K55">
            <v>1</v>
          </cell>
        </row>
        <row r="56">
          <cell r="B56">
            <v>208</v>
          </cell>
          <cell r="C56" t="str">
            <v>Analista de Suprimentos I</v>
          </cell>
          <cell r="D56">
            <v>0</v>
          </cell>
          <cell r="E56">
            <v>2</v>
          </cell>
          <cell r="F56">
            <v>1</v>
          </cell>
          <cell r="G56" t="str">
            <v>Média</v>
          </cell>
          <cell r="H56">
            <v>15</v>
          </cell>
          <cell r="I56">
            <v>16</v>
          </cell>
          <cell r="J56">
            <v>0</v>
          </cell>
          <cell r="K56">
            <v>1</v>
          </cell>
        </row>
        <row r="57">
          <cell r="B57">
            <v>206</v>
          </cell>
          <cell r="C57" t="str">
            <v>Analista de TI</v>
          </cell>
          <cell r="D57">
            <v>0</v>
          </cell>
          <cell r="E57">
            <v>0</v>
          </cell>
          <cell r="F57">
            <v>0</v>
          </cell>
          <cell r="G57" t="str">
            <v>Média</v>
          </cell>
          <cell r="H57">
            <v>15</v>
          </cell>
          <cell r="I57">
            <v>14</v>
          </cell>
          <cell r="J57">
            <v>0</v>
          </cell>
          <cell r="K57">
            <v>1</v>
          </cell>
        </row>
        <row r="58">
          <cell r="B58">
            <v>301</v>
          </cell>
          <cell r="C58" t="str">
            <v>Almoxarife</v>
          </cell>
          <cell r="D58">
            <v>0</v>
          </cell>
          <cell r="E58">
            <v>3</v>
          </cell>
          <cell r="F58">
            <v>1</v>
          </cell>
          <cell r="G58" t="str">
            <v>Média</v>
          </cell>
          <cell r="H58">
            <v>15</v>
          </cell>
          <cell r="I58">
            <v>17</v>
          </cell>
          <cell r="J58">
            <v>0</v>
          </cell>
          <cell r="K58">
            <v>1</v>
          </cell>
        </row>
        <row r="59">
          <cell r="B59">
            <v>303</v>
          </cell>
          <cell r="C59" t="str">
            <v>Auxiliar de Almoxarife</v>
          </cell>
          <cell r="D59">
            <v>0</v>
          </cell>
          <cell r="E59">
            <v>3</v>
          </cell>
          <cell r="F59">
            <v>1</v>
          </cell>
          <cell r="G59" t="str">
            <v>Média</v>
          </cell>
          <cell r="H59">
            <v>15</v>
          </cell>
          <cell r="I59">
            <v>17</v>
          </cell>
          <cell r="J59">
            <v>0</v>
          </cell>
          <cell r="K59">
            <v>1</v>
          </cell>
        </row>
        <row r="60">
          <cell r="B60">
            <v>306</v>
          </cell>
          <cell r="C60" t="str">
            <v>Coordenador Operacional (O&amp;M e MOD)</v>
          </cell>
          <cell r="D60">
            <v>0</v>
          </cell>
          <cell r="E60">
            <v>2</v>
          </cell>
          <cell r="F60">
            <v>1</v>
          </cell>
          <cell r="G60" t="str">
            <v>Média</v>
          </cell>
          <cell r="H60">
            <v>15</v>
          </cell>
          <cell r="I60">
            <v>16</v>
          </cell>
          <cell r="J60">
            <v>0</v>
          </cell>
          <cell r="K60">
            <v>1</v>
          </cell>
        </row>
        <row r="61">
          <cell r="B61">
            <v>309</v>
          </cell>
          <cell r="C61" t="str">
            <v>Supervisor de Frotas</v>
          </cell>
          <cell r="D61">
            <v>0</v>
          </cell>
          <cell r="E61">
            <v>0</v>
          </cell>
          <cell r="F61">
            <v>0</v>
          </cell>
          <cell r="G61" t="str">
            <v>Média</v>
          </cell>
          <cell r="H61">
            <v>15</v>
          </cell>
          <cell r="I61">
            <v>14</v>
          </cell>
          <cell r="J61">
            <v>0</v>
          </cell>
          <cell r="K61">
            <v>1</v>
          </cell>
        </row>
        <row r="62">
          <cell r="B62">
            <v>308</v>
          </cell>
          <cell r="C62" t="str">
            <v>Auxiliar de Operação</v>
          </cell>
          <cell r="D62">
            <v>0</v>
          </cell>
          <cell r="E62">
            <v>3</v>
          </cell>
          <cell r="F62">
            <v>1</v>
          </cell>
          <cell r="G62" t="str">
            <v>Média</v>
          </cell>
          <cell r="H62">
            <v>15</v>
          </cell>
          <cell r="I62">
            <v>17</v>
          </cell>
          <cell r="J62">
            <v>0</v>
          </cell>
          <cell r="K62">
            <v>1</v>
          </cell>
        </row>
        <row r="63">
          <cell r="B63">
            <v>327</v>
          </cell>
          <cell r="C63" t="str">
            <v>Telatendente Diurno</v>
          </cell>
          <cell r="D63">
            <v>0</v>
          </cell>
          <cell r="E63">
            <v>0</v>
          </cell>
          <cell r="F63">
            <v>0</v>
          </cell>
          <cell r="G63" t="str">
            <v>Média</v>
          </cell>
          <cell r="H63">
            <v>15</v>
          </cell>
          <cell r="I63">
            <v>14</v>
          </cell>
          <cell r="J63">
            <v>1</v>
          </cell>
          <cell r="K63">
            <v>1</v>
          </cell>
        </row>
        <row r="64">
          <cell r="B64">
            <v>328</v>
          </cell>
          <cell r="C64" t="str">
            <v>Telatendente Noturno</v>
          </cell>
          <cell r="D64">
            <v>0</v>
          </cell>
          <cell r="E64">
            <v>0</v>
          </cell>
          <cell r="F64">
            <v>0</v>
          </cell>
          <cell r="G64" t="str">
            <v>Média</v>
          </cell>
          <cell r="H64">
            <v>15</v>
          </cell>
          <cell r="I64">
            <v>14</v>
          </cell>
          <cell r="J64">
            <v>1</v>
          </cell>
          <cell r="K64">
            <v>1</v>
          </cell>
        </row>
        <row r="65">
          <cell r="B65">
            <v>409</v>
          </cell>
          <cell r="C65" t="str">
            <v>MOTOCICLISTA - DIURNO</v>
          </cell>
          <cell r="D65">
            <v>0</v>
          </cell>
          <cell r="E65">
            <v>2</v>
          </cell>
          <cell r="F65">
            <v>1</v>
          </cell>
          <cell r="G65" t="str">
            <v>Média</v>
          </cell>
          <cell r="H65">
            <v>15</v>
          </cell>
          <cell r="I65">
            <v>16</v>
          </cell>
          <cell r="J65">
            <v>1</v>
          </cell>
          <cell r="K65">
            <v>1</v>
          </cell>
        </row>
        <row r="66">
          <cell r="B66">
            <v>410</v>
          </cell>
          <cell r="C66" t="str">
            <v>MOTOCICLISTA - NOTURNO</v>
          </cell>
          <cell r="D66">
            <v>0</v>
          </cell>
          <cell r="E66">
            <v>2</v>
          </cell>
          <cell r="F66">
            <v>1</v>
          </cell>
          <cell r="G66" t="str">
            <v>Média</v>
          </cell>
          <cell r="H66">
            <v>15</v>
          </cell>
          <cell r="I66">
            <v>16</v>
          </cell>
          <cell r="J66">
            <v>1</v>
          </cell>
          <cell r="K66">
            <v>1</v>
          </cell>
        </row>
        <row r="67">
          <cell r="B67">
            <v>403</v>
          </cell>
          <cell r="C67" t="str">
            <v>Eletricista - DIURNO</v>
          </cell>
          <cell r="D67">
            <v>0</v>
          </cell>
          <cell r="E67">
            <v>3</v>
          </cell>
          <cell r="F67">
            <v>1</v>
          </cell>
          <cell r="G67" t="str">
            <v>SINAPI</v>
          </cell>
          <cell r="H67">
            <v>30</v>
          </cell>
          <cell r="I67">
            <v>32</v>
          </cell>
          <cell r="J67">
            <v>1</v>
          </cell>
          <cell r="K67">
            <v>1</v>
          </cell>
        </row>
        <row r="68">
          <cell r="B68">
            <v>404</v>
          </cell>
          <cell r="C68" t="str">
            <v>Ajudante - DIURNO</v>
          </cell>
          <cell r="D68">
            <v>0</v>
          </cell>
          <cell r="E68">
            <v>2</v>
          </cell>
          <cell r="F68">
            <v>1</v>
          </cell>
          <cell r="G68" t="str">
            <v>SINAPI</v>
          </cell>
          <cell r="H68">
            <v>30</v>
          </cell>
          <cell r="I68">
            <v>31</v>
          </cell>
          <cell r="J68">
            <v>1</v>
          </cell>
          <cell r="K68">
            <v>1</v>
          </cell>
        </row>
        <row r="69">
          <cell r="B69">
            <v>407</v>
          </cell>
          <cell r="C69" t="str">
            <v>ELETRICISTA - NOTURNO</v>
          </cell>
          <cell r="D69">
            <v>0</v>
          </cell>
          <cell r="E69">
            <v>3</v>
          </cell>
          <cell r="F69">
            <v>1</v>
          </cell>
          <cell r="G69" t="str">
            <v>SINAPI</v>
          </cell>
          <cell r="H69">
            <v>30</v>
          </cell>
          <cell r="I69">
            <v>32</v>
          </cell>
          <cell r="J69">
            <v>1</v>
          </cell>
          <cell r="K69">
            <v>1</v>
          </cell>
        </row>
        <row r="70">
          <cell r="B70">
            <v>408</v>
          </cell>
          <cell r="C70" t="str">
            <v>AJUDANTE - NOTURNO</v>
          </cell>
          <cell r="D70">
            <v>0</v>
          </cell>
          <cell r="E70">
            <v>2</v>
          </cell>
          <cell r="F70">
            <v>1</v>
          </cell>
          <cell r="G70" t="str">
            <v>SINAPI</v>
          </cell>
          <cell r="H70">
            <v>30</v>
          </cell>
          <cell r="I70">
            <v>31</v>
          </cell>
          <cell r="J70">
            <v>1</v>
          </cell>
          <cell r="K70">
            <v>1</v>
          </cell>
        </row>
        <row r="71">
          <cell r="B71">
            <v>411</v>
          </cell>
          <cell r="C71" t="str">
            <v>Eletricista Folguista</v>
          </cell>
          <cell r="D71">
            <v>0</v>
          </cell>
          <cell r="E71">
            <v>3</v>
          </cell>
          <cell r="F71">
            <v>1</v>
          </cell>
          <cell r="G71" t="str">
            <v>SINAPI</v>
          </cell>
          <cell r="H71">
            <v>30</v>
          </cell>
          <cell r="I71">
            <v>32</v>
          </cell>
          <cell r="J71">
            <v>1</v>
          </cell>
          <cell r="K71">
            <v>1</v>
          </cell>
        </row>
      </sheetData>
      <sheetData sheetId="10">
        <row r="4">
          <cell r="B4" t="str">
            <v>Código</v>
          </cell>
          <cell r="C4" t="str">
            <v>Setor</v>
          </cell>
          <cell r="D4" t="str">
            <v>Código EMOP</v>
          </cell>
          <cell r="E4" t="str">
            <v>Descrição EMOP</v>
          </cell>
          <cell r="F4" t="str">
            <v>Código SINAPI</v>
          </cell>
          <cell r="G4" t="str">
            <v>Descrição SINAPI</v>
          </cell>
          <cell r="H4" t="str">
            <v>Data de Atualização</v>
          </cell>
          <cell r="I4" t="str">
            <v>Nome da Função no SINE</v>
          </cell>
          <cell r="J4" t="str">
            <v>Piso</v>
          </cell>
          <cell r="K4" t="str">
            <v>Trainee</v>
          </cell>
          <cell r="L4" t="str">
            <v>Júnior</v>
          </cell>
          <cell r="M4" t="str">
            <v>Pleno</v>
          </cell>
          <cell r="N4" t="str">
            <v>Senior</v>
          </cell>
          <cell r="O4" t="str">
            <v>Master</v>
          </cell>
          <cell r="P4" t="str">
            <v>Trainee</v>
          </cell>
          <cell r="Q4" t="str">
            <v>Júnior</v>
          </cell>
          <cell r="R4" t="str">
            <v>Pleno</v>
          </cell>
          <cell r="S4" t="str">
            <v>Senior</v>
          </cell>
          <cell r="T4" t="str">
            <v>Master</v>
          </cell>
          <cell r="U4" t="str">
            <v>Trainee</v>
          </cell>
          <cell r="V4" t="str">
            <v>Júnior</v>
          </cell>
          <cell r="W4" t="str">
            <v>Pleno</v>
          </cell>
          <cell r="X4" t="str">
            <v>Senior</v>
          </cell>
          <cell r="Y4" t="str">
            <v>Master</v>
          </cell>
          <cell r="Z4" t="str">
            <v>Trainee</v>
          </cell>
          <cell r="AA4" t="str">
            <v>Júnior</v>
          </cell>
          <cell r="AB4" t="str">
            <v>Pleno</v>
          </cell>
          <cell r="AC4" t="str">
            <v>Senior</v>
          </cell>
          <cell r="AD4" t="str">
            <v>Master</v>
          </cell>
          <cell r="AE4" t="str">
            <v>Trainee</v>
          </cell>
          <cell r="AF4" t="str">
            <v>Júnior</v>
          </cell>
          <cell r="AG4" t="str">
            <v>Pleno</v>
          </cell>
          <cell r="AH4" t="str">
            <v>Senior</v>
          </cell>
          <cell r="AI4" t="str">
            <v>Master</v>
          </cell>
          <cell r="AJ4" t="str">
            <v>Equipamentos</v>
          </cell>
        </row>
        <row r="5">
          <cell r="B5">
            <v>101</v>
          </cell>
          <cell r="C5" t="str">
            <v>Gestor do Contrato</v>
          </cell>
          <cell r="D5"/>
          <cell r="E5"/>
          <cell r="F5">
            <v>40934</v>
          </cell>
          <cell r="G5"/>
          <cell r="H5">
            <v>44562</v>
          </cell>
          <cell r="I5" t="str">
            <v>Gerente de projetos</v>
          </cell>
          <cell r="J5"/>
          <cell r="K5"/>
          <cell r="L5"/>
          <cell r="M5"/>
          <cell r="N5"/>
          <cell r="O5"/>
          <cell r="P5"/>
          <cell r="Q5">
            <v>7100</v>
          </cell>
          <cell r="R5">
            <v>11600</v>
          </cell>
          <cell r="S5">
            <v>17600</v>
          </cell>
          <cell r="T5"/>
          <cell r="U5"/>
          <cell r="V5"/>
          <cell r="W5"/>
          <cell r="X5"/>
          <cell r="Y5"/>
          <cell r="Z5"/>
          <cell r="AA5"/>
          <cell r="AB5"/>
          <cell r="AC5"/>
          <cell r="AD5"/>
          <cell r="AE5">
            <v>14244.819433772684</v>
          </cell>
          <cell r="AF5">
            <v>14244.819433772684</v>
          </cell>
          <cell r="AG5">
            <v>14244.819433772684</v>
          </cell>
          <cell r="AH5">
            <v>14244.819433772684</v>
          </cell>
          <cell r="AI5">
            <v>14244.819433772684</v>
          </cell>
          <cell r="AJ5"/>
        </row>
        <row r="6">
          <cell r="B6">
            <v>216</v>
          </cell>
          <cell r="C6" t="str">
            <v>Coordenador Adiministrativo/Financeiro</v>
          </cell>
          <cell r="D6"/>
          <cell r="E6"/>
          <cell r="F6"/>
          <cell r="G6"/>
          <cell r="H6"/>
          <cell r="I6"/>
          <cell r="J6"/>
          <cell r="K6"/>
          <cell r="L6"/>
          <cell r="M6"/>
          <cell r="N6"/>
          <cell r="O6"/>
          <cell r="P6"/>
          <cell r="Q6">
            <v>3200</v>
          </cell>
          <cell r="R6">
            <v>4700</v>
          </cell>
          <cell r="S6">
            <v>6400</v>
          </cell>
          <cell r="T6"/>
          <cell r="U6"/>
          <cell r="V6"/>
          <cell r="W6"/>
          <cell r="X6"/>
          <cell r="Y6"/>
          <cell r="Z6">
            <v>0</v>
          </cell>
          <cell r="AA6">
            <v>0</v>
          </cell>
          <cell r="AB6">
            <v>0</v>
          </cell>
          <cell r="AC6">
            <v>0</v>
          </cell>
          <cell r="AD6">
            <v>0</v>
          </cell>
          <cell r="AE6"/>
          <cell r="AF6"/>
          <cell r="AG6"/>
          <cell r="AH6"/>
          <cell r="AI6"/>
          <cell r="AJ6"/>
        </row>
        <row r="7">
          <cell r="B7">
            <v>103</v>
          </cell>
          <cell r="C7" t="str">
            <v>Gerente de Engenharia, Tecnologia e Operações</v>
          </cell>
          <cell r="D7"/>
          <cell r="E7"/>
          <cell r="F7"/>
          <cell r="G7"/>
          <cell r="H7"/>
          <cell r="I7" t="str">
            <v>Diretor de Engenharia</v>
          </cell>
          <cell r="J7"/>
          <cell r="K7"/>
          <cell r="L7"/>
          <cell r="M7"/>
          <cell r="N7"/>
          <cell r="O7"/>
          <cell r="P7"/>
          <cell r="Q7">
            <v>10100</v>
          </cell>
          <cell r="R7">
            <v>13700</v>
          </cell>
          <cell r="S7">
            <v>18300</v>
          </cell>
          <cell r="T7"/>
          <cell r="U7"/>
          <cell r="V7"/>
          <cell r="W7"/>
          <cell r="X7"/>
          <cell r="Y7"/>
          <cell r="Z7">
            <v>0</v>
          </cell>
          <cell r="AA7">
            <v>0</v>
          </cell>
          <cell r="AB7">
            <v>0</v>
          </cell>
          <cell r="AC7">
            <v>0</v>
          </cell>
          <cell r="AD7">
            <v>0</v>
          </cell>
          <cell r="AE7"/>
          <cell r="AF7"/>
          <cell r="AG7"/>
          <cell r="AH7"/>
          <cell r="AI7"/>
          <cell r="AJ7"/>
        </row>
        <row r="8">
          <cell r="B8">
            <v>104</v>
          </cell>
          <cell r="C8" t="str">
            <v>Diretor operacional (COO)</v>
          </cell>
          <cell r="D8"/>
          <cell r="E8"/>
          <cell r="F8"/>
          <cell r="G8"/>
          <cell r="H8"/>
          <cell r="I8" t="str">
            <v>Diretor de manutenção</v>
          </cell>
          <cell r="J8"/>
          <cell r="K8"/>
          <cell r="L8"/>
          <cell r="M8"/>
          <cell r="N8"/>
          <cell r="O8"/>
          <cell r="P8"/>
          <cell r="Q8"/>
          <cell r="R8"/>
          <cell r="S8"/>
          <cell r="T8"/>
          <cell r="U8"/>
          <cell r="V8"/>
          <cell r="W8"/>
          <cell r="X8"/>
          <cell r="Y8"/>
          <cell r="Z8">
            <v>0</v>
          </cell>
          <cell r="AA8">
            <v>0</v>
          </cell>
          <cell r="AB8">
            <v>0</v>
          </cell>
          <cell r="AC8">
            <v>0</v>
          </cell>
          <cell r="AD8">
            <v>0</v>
          </cell>
          <cell r="AE8"/>
          <cell r="AF8"/>
          <cell r="AG8"/>
          <cell r="AH8"/>
          <cell r="AI8"/>
          <cell r="AJ8"/>
        </row>
        <row r="9">
          <cell r="B9">
            <v>202</v>
          </cell>
          <cell r="C9" t="str">
            <v>Gerente Adm/Financeiro</v>
          </cell>
          <cell r="D9"/>
          <cell r="E9"/>
          <cell r="F9"/>
          <cell r="G9"/>
          <cell r="H9"/>
          <cell r="I9"/>
          <cell r="J9"/>
          <cell r="K9"/>
          <cell r="L9"/>
          <cell r="M9"/>
          <cell r="N9"/>
          <cell r="O9"/>
          <cell r="P9"/>
          <cell r="Q9"/>
          <cell r="R9"/>
          <cell r="S9"/>
          <cell r="T9"/>
          <cell r="U9"/>
          <cell r="V9"/>
          <cell r="W9"/>
          <cell r="X9"/>
          <cell r="Y9"/>
          <cell r="Z9">
            <v>0</v>
          </cell>
          <cell r="AA9">
            <v>0</v>
          </cell>
          <cell r="AB9">
            <v>0</v>
          </cell>
          <cell r="AC9">
            <v>0</v>
          </cell>
          <cell r="AD9">
            <v>0</v>
          </cell>
          <cell r="AE9"/>
          <cell r="AF9"/>
          <cell r="AG9"/>
          <cell r="AH9"/>
          <cell r="AI9"/>
          <cell r="AJ9"/>
        </row>
        <row r="10">
          <cell r="B10">
            <v>214</v>
          </cell>
          <cell r="C10" t="str">
            <v>Analista de RH</v>
          </cell>
          <cell r="D10"/>
          <cell r="E10"/>
          <cell r="F10"/>
          <cell r="G10"/>
          <cell r="H10">
            <v>44147</v>
          </cell>
          <cell r="I10" t="str">
            <v>Analista de RH</v>
          </cell>
          <cell r="J10"/>
          <cell r="K10"/>
          <cell r="L10"/>
          <cell r="M10"/>
          <cell r="N10"/>
          <cell r="O10"/>
          <cell r="P10"/>
          <cell r="Q10"/>
          <cell r="R10"/>
          <cell r="S10"/>
          <cell r="T10"/>
          <cell r="U10"/>
          <cell r="V10"/>
          <cell r="W10"/>
          <cell r="X10"/>
          <cell r="Y10"/>
          <cell r="Z10">
            <v>0</v>
          </cell>
          <cell r="AA10">
            <v>0</v>
          </cell>
          <cell r="AB10">
            <v>0</v>
          </cell>
          <cell r="AC10">
            <v>0</v>
          </cell>
          <cell r="AD10">
            <v>0</v>
          </cell>
          <cell r="AE10"/>
          <cell r="AF10"/>
          <cell r="AG10"/>
          <cell r="AH10"/>
          <cell r="AI10"/>
          <cell r="AJ10"/>
        </row>
        <row r="11">
          <cell r="B11">
            <v>209</v>
          </cell>
          <cell r="C11" t="str">
            <v>Assistente de RH</v>
          </cell>
          <cell r="D11"/>
          <cell r="E11"/>
          <cell r="F11"/>
          <cell r="G11"/>
          <cell r="H11"/>
          <cell r="I11" t="str">
            <v>Assistente de RH</v>
          </cell>
          <cell r="J11"/>
          <cell r="K11"/>
          <cell r="L11"/>
          <cell r="M11"/>
          <cell r="N11"/>
          <cell r="O11"/>
          <cell r="P11"/>
          <cell r="Q11">
            <v>1600</v>
          </cell>
          <cell r="R11">
            <v>2000</v>
          </cell>
          <cell r="S11">
            <v>2400</v>
          </cell>
          <cell r="T11"/>
          <cell r="U11"/>
          <cell r="V11"/>
          <cell r="W11"/>
          <cell r="X11"/>
          <cell r="Y11"/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/>
          <cell r="AF11"/>
          <cell r="AG11"/>
          <cell r="AH11"/>
          <cell r="AI11"/>
          <cell r="AJ11"/>
        </row>
        <row r="12">
          <cell r="B12">
            <v>210</v>
          </cell>
          <cell r="C12" t="str">
            <v>Analista Contábil</v>
          </cell>
          <cell r="D12"/>
          <cell r="E12"/>
          <cell r="F12"/>
          <cell r="G12"/>
          <cell r="H12"/>
          <cell r="I12" t="str">
            <v>Analista Contábil</v>
          </cell>
          <cell r="J12"/>
          <cell r="K12"/>
          <cell r="L12"/>
          <cell r="M12"/>
          <cell r="N12"/>
          <cell r="O12"/>
          <cell r="P12"/>
          <cell r="Q12"/>
          <cell r="R12"/>
          <cell r="S12"/>
          <cell r="T12"/>
          <cell r="U12"/>
          <cell r="V12"/>
          <cell r="W12"/>
          <cell r="X12"/>
          <cell r="Y12"/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/>
          <cell r="AF12"/>
          <cell r="AG12"/>
          <cell r="AH12"/>
          <cell r="AI12"/>
          <cell r="AJ12"/>
        </row>
        <row r="13">
          <cell r="B13">
            <v>215</v>
          </cell>
          <cell r="C13" t="str">
            <v>Analista Financeiro</v>
          </cell>
          <cell r="D13"/>
          <cell r="E13"/>
          <cell r="F13"/>
          <cell r="G13"/>
          <cell r="H13">
            <v>44147</v>
          </cell>
          <cell r="I13" t="str">
            <v>Analista Financeiro</v>
          </cell>
          <cell r="J13"/>
          <cell r="K13"/>
          <cell r="L13"/>
          <cell r="M13"/>
          <cell r="N13"/>
          <cell r="O13"/>
          <cell r="P13"/>
          <cell r="Q13">
            <v>2500</v>
          </cell>
          <cell r="R13">
            <v>3200</v>
          </cell>
          <cell r="S13">
            <v>4200</v>
          </cell>
          <cell r="T13"/>
          <cell r="U13"/>
          <cell r="V13"/>
          <cell r="W13"/>
          <cell r="X13"/>
          <cell r="Y13"/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/>
          <cell r="AF13"/>
          <cell r="AG13"/>
          <cell r="AH13"/>
          <cell r="AI13"/>
          <cell r="AJ13"/>
        </row>
        <row r="14">
          <cell r="B14">
            <v>213</v>
          </cell>
          <cell r="C14" t="str">
            <v>Advogado</v>
          </cell>
          <cell r="D14"/>
          <cell r="E14"/>
          <cell r="F14"/>
          <cell r="G14"/>
          <cell r="H14">
            <v>44147</v>
          </cell>
          <cell r="I14" t="str">
            <v>Advogado trabalhista</v>
          </cell>
          <cell r="J14"/>
          <cell r="K14"/>
          <cell r="L14"/>
          <cell r="M14"/>
          <cell r="N14"/>
          <cell r="O14"/>
          <cell r="P14"/>
          <cell r="Q14"/>
          <cell r="R14"/>
          <cell r="S14"/>
          <cell r="T14"/>
          <cell r="U14"/>
          <cell r="V14"/>
          <cell r="W14"/>
          <cell r="X14"/>
          <cell r="Y14"/>
          <cell r="Z14">
            <v>8046.2824858757058</v>
          </cell>
          <cell r="AA14">
            <v>8046.2824858757058</v>
          </cell>
          <cell r="AB14">
            <v>8046.2824858757058</v>
          </cell>
          <cell r="AC14">
            <v>8046.2824858757058</v>
          </cell>
          <cell r="AD14">
            <v>8046.2824858757058</v>
          </cell>
          <cell r="AE14"/>
          <cell r="AF14"/>
          <cell r="AG14"/>
          <cell r="AH14"/>
          <cell r="AI14"/>
          <cell r="AJ14"/>
        </row>
        <row r="15">
          <cell r="B15">
            <v>325</v>
          </cell>
          <cell r="C15" t="str">
            <v>Engenheiro de Segurança do Trabalho</v>
          </cell>
          <cell r="D15"/>
          <cell r="E15"/>
          <cell r="F15"/>
          <cell r="G15"/>
          <cell r="H15"/>
          <cell r="I15"/>
          <cell r="J15"/>
          <cell r="K15"/>
          <cell r="L15"/>
          <cell r="M15"/>
          <cell r="N15"/>
          <cell r="O15"/>
          <cell r="P15"/>
          <cell r="Q15"/>
          <cell r="R15"/>
          <cell r="S15"/>
          <cell r="T15"/>
          <cell r="U15"/>
          <cell r="V15"/>
          <cell r="W15"/>
          <cell r="X15"/>
          <cell r="Y15"/>
          <cell r="Z15"/>
          <cell r="AA15"/>
          <cell r="AB15"/>
          <cell r="AC15"/>
          <cell r="AD15"/>
          <cell r="AE15"/>
          <cell r="AF15"/>
          <cell r="AG15"/>
          <cell r="AH15"/>
          <cell r="AI15"/>
          <cell r="AJ15"/>
        </row>
        <row r="16">
          <cell r="B16">
            <v>311</v>
          </cell>
          <cell r="C16" t="str">
            <v>Técnico de Segurança do Trabalho</v>
          </cell>
          <cell r="D16"/>
          <cell r="E16"/>
          <cell r="F16"/>
          <cell r="G16"/>
          <cell r="H16"/>
          <cell r="I16"/>
          <cell r="J16"/>
          <cell r="K16"/>
          <cell r="L16"/>
          <cell r="M16"/>
          <cell r="N16"/>
          <cell r="O16"/>
          <cell r="P16"/>
          <cell r="Q16">
            <v>2100</v>
          </cell>
          <cell r="R16">
            <v>2900</v>
          </cell>
          <cell r="S16">
            <v>3600</v>
          </cell>
          <cell r="T16"/>
          <cell r="U16"/>
          <cell r="V16"/>
          <cell r="W16"/>
          <cell r="X16"/>
          <cell r="Y16"/>
          <cell r="Z16">
            <v>3448.406779661017</v>
          </cell>
          <cell r="AA16">
            <v>3448.406779661017</v>
          </cell>
          <cell r="AB16">
            <v>3448.406779661017</v>
          </cell>
          <cell r="AC16">
            <v>3448.406779661017</v>
          </cell>
          <cell r="AD16">
            <v>3448.406779661017</v>
          </cell>
          <cell r="AE16">
            <v>2602.6688232915485</v>
          </cell>
          <cell r="AF16">
            <v>2602.6688232915485</v>
          </cell>
          <cell r="AG16">
            <v>2602.6688232915485</v>
          </cell>
          <cell r="AH16">
            <v>2602.6688232915485</v>
          </cell>
          <cell r="AI16">
            <v>2602.6688232915485</v>
          </cell>
          <cell r="AJ16"/>
        </row>
        <row r="17">
          <cell r="B17">
            <v>352</v>
          </cell>
          <cell r="C17" t="str">
            <v>Vigilante Noturno</v>
          </cell>
          <cell r="D17"/>
          <cell r="E17"/>
          <cell r="F17"/>
          <cell r="G17"/>
          <cell r="H17"/>
          <cell r="I17" t="str">
            <v>Vigilante</v>
          </cell>
          <cell r="J17"/>
          <cell r="K17"/>
          <cell r="L17"/>
          <cell r="M17"/>
          <cell r="N17"/>
          <cell r="O17"/>
          <cell r="P17"/>
          <cell r="Q17">
            <v>1200</v>
          </cell>
          <cell r="R17">
            <v>1300</v>
          </cell>
          <cell r="S17">
            <v>1500</v>
          </cell>
          <cell r="T17"/>
          <cell r="U17"/>
          <cell r="V17"/>
          <cell r="W17"/>
          <cell r="X17"/>
          <cell r="Y17"/>
          <cell r="Z17">
            <v>5737.1638418079101</v>
          </cell>
          <cell r="AA17">
            <v>5737.1638418079101</v>
          </cell>
          <cell r="AB17">
            <v>5737.1638418079101</v>
          </cell>
          <cell r="AC17">
            <v>5737.1638418079101</v>
          </cell>
          <cell r="AD17">
            <v>5737.1638418079101</v>
          </cell>
          <cell r="AE17"/>
          <cell r="AF17"/>
          <cell r="AG17"/>
          <cell r="AH17"/>
          <cell r="AI17"/>
          <cell r="AJ17"/>
        </row>
        <row r="18">
          <cell r="B18">
            <v>355</v>
          </cell>
          <cell r="C18" t="str">
            <v>Recepcionista</v>
          </cell>
          <cell r="D18"/>
          <cell r="E18"/>
          <cell r="F18"/>
          <cell r="G18"/>
          <cell r="H18"/>
          <cell r="I18"/>
          <cell r="J18"/>
          <cell r="K18"/>
          <cell r="L18"/>
          <cell r="M18"/>
          <cell r="N18"/>
          <cell r="O18"/>
          <cell r="P18"/>
          <cell r="Q18"/>
          <cell r="R18"/>
          <cell r="S18"/>
          <cell r="T18"/>
          <cell r="U18"/>
          <cell r="V18"/>
          <cell r="W18"/>
          <cell r="X18"/>
          <cell r="Y18"/>
          <cell r="Z18">
            <v>1897.2203389830509</v>
          </cell>
          <cell r="AA18">
            <v>1897.2203389830509</v>
          </cell>
          <cell r="AB18">
            <v>1897.2203389830509</v>
          </cell>
          <cell r="AC18">
            <v>1897.2203389830509</v>
          </cell>
          <cell r="AD18">
            <v>1897.2203389830509</v>
          </cell>
          <cell r="AE18"/>
          <cell r="AF18"/>
          <cell r="AG18"/>
          <cell r="AH18"/>
          <cell r="AI18"/>
          <cell r="AJ18"/>
        </row>
        <row r="19">
          <cell r="B19">
            <v>356</v>
          </cell>
          <cell r="C19" t="str">
            <v>Porteiro Noturno</v>
          </cell>
          <cell r="D19"/>
          <cell r="E19"/>
          <cell r="F19"/>
          <cell r="G19"/>
          <cell r="H19">
            <v>44147</v>
          </cell>
          <cell r="I19" t="str">
            <v>Porteiro</v>
          </cell>
          <cell r="J19"/>
          <cell r="K19"/>
          <cell r="L19"/>
          <cell r="M19"/>
          <cell r="N19"/>
          <cell r="O19"/>
          <cell r="P19"/>
          <cell r="Q19">
            <v>1200</v>
          </cell>
          <cell r="R19">
            <v>1300</v>
          </cell>
          <cell r="S19">
            <v>1500</v>
          </cell>
          <cell r="T19"/>
          <cell r="U19"/>
          <cell r="V19"/>
          <cell r="W19"/>
          <cell r="X19"/>
          <cell r="Y19"/>
          <cell r="Z19">
            <v>1579.0282485875707</v>
          </cell>
          <cell r="AA19">
            <v>1579.0282485875707</v>
          </cell>
          <cell r="AB19">
            <v>1579.0282485875707</v>
          </cell>
          <cell r="AC19">
            <v>1579.0282485875707</v>
          </cell>
          <cell r="AD19">
            <v>1579.0282485875707</v>
          </cell>
          <cell r="AE19"/>
          <cell r="AF19"/>
          <cell r="AG19"/>
          <cell r="AH19"/>
          <cell r="AI19"/>
          <cell r="AJ19"/>
        </row>
        <row r="20">
          <cell r="B20">
            <v>350</v>
          </cell>
          <cell r="C20" t="str">
            <v>Auxiliar de Serviços Gerais</v>
          </cell>
          <cell r="D20"/>
          <cell r="E20"/>
          <cell r="F20">
            <v>41071</v>
          </cell>
          <cell r="G20"/>
          <cell r="H20">
            <v>44562</v>
          </cell>
          <cell r="I20" t="str">
            <v>Auxiliar de Serviços Gerais</v>
          </cell>
          <cell r="J20"/>
          <cell r="K20"/>
          <cell r="L20"/>
          <cell r="M20"/>
          <cell r="N20"/>
          <cell r="O20"/>
          <cell r="P20"/>
          <cell r="Q20">
            <v>1000</v>
          </cell>
          <cell r="R20">
            <v>1100</v>
          </cell>
          <cell r="S20">
            <v>1300</v>
          </cell>
          <cell r="T20"/>
          <cell r="U20"/>
          <cell r="V20"/>
          <cell r="W20"/>
          <cell r="X20"/>
          <cell r="Y20"/>
          <cell r="Z20">
            <v>1500.4745762711866</v>
          </cell>
          <cell r="AA20">
            <v>1500.4745762711866</v>
          </cell>
          <cell r="AB20">
            <v>1500.4745762711866</v>
          </cell>
          <cell r="AC20">
            <v>1500.4745762711866</v>
          </cell>
          <cell r="AD20">
            <v>1500.4745762711866</v>
          </cell>
          <cell r="AE20">
            <v>1551.3682841775521</v>
          </cell>
          <cell r="AF20">
            <v>1551.3682841775521</v>
          </cell>
          <cell r="AG20">
            <v>1551.3682841775521</v>
          </cell>
          <cell r="AH20">
            <v>1551.3682841775521</v>
          </cell>
          <cell r="AI20">
            <v>1551.3682841775521</v>
          </cell>
          <cell r="AJ20"/>
        </row>
        <row r="21">
          <cell r="B21">
            <v>305</v>
          </cell>
          <cell r="C21" t="str">
            <v>Engenheiro Eletricista de Qualidade</v>
          </cell>
          <cell r="D21"/>
          <cell r="E21"/>
          <cell r="F21"/>
          <cell r="G21"/>
          <cell r="H21"/>
          <cell r="I21" t="str">
            <v>Engenheiro de Qualidade</v>
          </cell>
          <cell r="J21">
            <v>10302</v>
          </cell>
          <cell r="K21"/>
          <cell r="L21"/>
          <cell r="M21"/>
          <cell r="N21"/>
          <cell r="O21"/>
          <cell r="P21"/>
          <cell r="Q21"/>
          <cell r="R21"/>
          <cell r="S21"/>
          <cell r="T21"/>
          <cell r="U21"/>
          <cell r="V21"/>
          <cell r="W21"/>
          <cell r="X21"/>
          <cell r="Y21"/>
          <cell r="Z21">
            <v>8868.6101694915251</v>
          </cell>
          <cell r="AA21">
            <v>8868.6101694915251</v>
          </cell>
          <cell r="AB21">
            <v>12520.858757062146</v>
          </cell>
          <cell r="AC21">
            <v>17737.22033898305</v>
          </cell>
          <cell r="AD21">
            <v>22918.779661016946</v>
          </cell>
          <cell r="AE21"/>
          <cell r="AF21"/>
          <cell r="AG21"/>
          <cell r="AH21"/>
          <cell r="AI21"/>
          <cell r="AJ21"/>
        </row>
        <row r="22">
          <cell r="B22">
            <v>321</v>
          </cell>
          <cell r="C22" t="str">
            <v>Técnico de Aferição</v>
          </cell>
          <cell r="D22"/>
          <cell r="E22"/>
          <cell r="F22">
            <v>40922</v>
          </cell>
          <cell r="G22" t="str">
            <v>ELETROTECNICO (MENSALISTA)</v>
          </cell>
          <cell r="H22">
            <v>44562</v>
          </cell>
          <cell r="I22" t="str">
            <v>Supervisor de Projetos</v>
          </cell>
          <cell r="J22"/>
          <cell r="K22"/>
          <cell r="L22"/>
          <cell r="M22"/>
          <cell r="N22"/>
          <cell r="O22"/>
          <cell r="P22"/>
          <cell r="Q22">
            <v>2000</v>
          </cell>
          <cell r="R22">
            <v>2500</v>
          </cell>
          <cell r="S22">
            <v>3200</v>
          </cell>
          <cell r="T22"/>
          <cell r="U22"/>
          <cell r="V22"/>
          <cell r="W22"/>
          <cell r="X22"/>
          <cell r="Y22"/>
          <cell r="Z22">
            <v>3448.406779661017</v>
          </cell>
          <cell r="AA22">
            <v>3448.406779661017</v>
          </cell>
          <cell r="AB22">
            <v>3448.406779661017</v>
          </cell>
          <cell r="AC22">
            <v>3448.406779661017</v>
          </cell>
          <cell r="AD22">
            <v>3448.406779661017</v>
          </cell>
          <cell r="AE22">
            <v>2423.4647437791832</v>
          </cell>
          <cell r="AF22">
            <v>2423.4647437791832</v>
          </cell>
          <cell r="AG22">
            <v>2423.4647437791832</v>
          </cell>
          <cell r="AH22">
            <v>2423.4647437791832</v>
          </cell>
          <cell r="AI22">
            <v>2423.4647437791832</v>
          </cell>
          <cell r="AJ22"/>
        </row>
        <row r="23">
          <cell r="B23">
            <v>354</v>
          </cell>
          <cell r="C23" t="str">
            <v>Supervisor de Projetos</v>
          </cell>
          <cell r="D23"/>
          <cell r="E23"/>
          <cell r="F23"/>
          <cell r="G23"/>
          <cell r="H23"/>
          <cell r="I23"/>
          <cell r="J23"/>
          <cell r="K23"/>
          <cell r="L23"/>
          <cell r="M23"/>
          <cell r="N23"/>
          <cell r="O23"/>
          <cell r="P23"/>
          <cell r="Q23">
            <v>3300</v>
          </cell>
          <cell r="R23">
            <v>5100</v>
          </cell>
          <cell r="S23">
            <v>7400</v>
          </cell>
          <cell r="T23"/>
          <cell r="U23"/>
          <cell r="V23"/>
          <cell r="W23"/>
          <cell r="X23"/>
          <cell r="Y23"/>
          <cell r="Z23">
            <v>8469.8757062146888</v>
          </cell>
          <cell r="AA23">
            <v>8469.8757062146888</v>
          </cell>
          <cell r="AB23">
            <v>11958.056497175141</v>
          </cell>
          <cell r="AC23">
            <v>16939.751412429378</v>
          </cell>
          <cell r="AD23">
            <v>16939.751412429378</v>
          </cell>
          <cell r="AE23"/>
          <cell r="AF23"/>
          <cell r="AG23"/>
          <cell r="AH23"/>
          <cell r="AI23"/>
          <cell r="AJ23"/>
        </row>
        <row r="24">
          <cell r="B24">
            <v>322</v>
          </cell>
          <cell r="C24" t="str">
            <v>Engenheiro Eletricista</v>
          </cell>
          <cell r="D24"/>
          <cell r="E24"/>
          <cell r="F24">
            <v>40939</v>
          </cell>
          <cell r="G24" t="str">
            <v>ENGENHEIRO ELETRICISTA (MENSALISTA)</v>
          </cell>
          <cell r="H24">
            <v>44147</v>
          </cell>
          <cell r="I24" t="str">
            <v>Engenheiro Eletricista</v>
          </cell>
          <cell r="J24">
            <v>10302</v>
          </cell>
          <cell r="K24"/>
          <cell r="L24"/>
          <cell r="M24"/>
          <cell r="N24"/>
          <cell r="O24"/>
          <cell r="P24"/>
          <cell r="Q24"/>
          <cell r="R24"/>
          <cell r="S24"/>
          <cell r="T24"/>
          <cell r="U24"/>
          <cell r="V24"/>
          <cell r="W24"/>
          <cell r="X24"/>
          <cell r="Y24"/>
          <cell r="Z24">
            <v>8868.6101694915251</v>
          </cell>
          <cell r="AA24">
            <v>8868.6101694915251</v>
          </cell>
          <cell r="AB24">
            <v>12520.858757062146</v>
          </cell>
          <cell r="AC24">
            <v>17737.22033898305</v>
          </cell>
          <cell r="AD24">
            <v>22918.779661016946</v>
          </cell>
          <cell r="AE24">
            <v>9272.007801879543</v>
          </cell>
          <cell r="AF24">
            <v>9272.007801879543</v>
          </cell>
          <cell r="AG24">
            <v>9272.007801879543</v>
          </cell>
          <cell r="AH24">
            <v>9272.007801879543</v>
          </cell>
          <cell r="AI24">
            <v>9272.007801879543</v>
          </cell>
          <cell r="AJ24"/>
        </row>
        <row r="25">
          <cell r="B25">
            <v>326</v>
          </cell>
          <cell r="C25" t="str">
            <v>Projetista</v>
          </cell>
          <cell r="D25"/>
          <cell r="E25"/>
          <cell r="F25"/>
          <cell r="G25"/>
          <cell r="H25"/>
          <cell r="I25"/>
          <cell r="J25"/>
          <cell r="K25"/>
          <cell r="L25"/>
          <cell r="M25"/>
          <cell r="N25"/>
          <cell r="O25"/>
          <cell r="P25"/>
          <cell r="Q25"/>
          <cell r="R25"/>
          <cell r="S25"/>
          <cell r="T25"/>
          <cell r="U25"/>
          <cell r="V25"/>
          <cell r="W25"/>
          <cell r="X25"/>
          <cell r="Y25"/>
          <cell r="Z25">
            <v>4307.5254237288136</v>
          </cell>
          <cell r="AA25">
            <v>4307.5254237288136</v>
          </cell>
          <cell r="AB25">
            <v>4923.0282485875705</v>
          </cell>
          <cell r="AC25">
            <v>6153.039548022598</v>
          </cell>
          <cell r="AD25">
            <v>6153.039548022598</v>
          </cell>
          <cell r="AE25"/>
          <cell r="AF25"/>
          <cell r="AG25"/>
          <cell r="AH25"/>
          <cell r="AI25"/>
          <cell r="AJ25"/>
        </row>
        <row r="26">
          <cell r="B26">
            <v>323</v>
          </cell>
          <cell r="C26" t="str">
            <v>Analista de Tecnologia</v>
          </cell>
          <cell r="D26"/>
          <cell r="E26"/>
          <cell r="F26"/>
          <cell r="G26"/>
          <cell r="H26"/>
          <cell r="I26"/>
          <cell r="J26"/>
          <cell r="K26"/>
          <cell r="L26"/>
          <cell r="M26"/>
          <cell r="N26"/>
          <cell r="O26"/>
          <cell r="P26"/>
          <cell r="Q26"/>
          <cell r="R26"/>
          <cell r="S26"/>
          <cell r="T26"/>
          <cell r="U26"/>
          <cell r="V26"/>
          <cell r="W26"/>
          <cell r="X26"/>
          <cell r="Y26"/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/>
          <cell r="AF26"/>
          <cell r="AG26"/>
          <cell r="AH26"/>
          <cell r="AI26"/>
          <cell r="AJ26"/>
        </row>
        <row r="27">
          <cell r="B27">
            <v>304</v>
          </cell>
          <cell r="C27" t="str">
            <v>Operador diurno</v>
          </cell>
          <cell r="D27"/>
          <cell r="E27"/>
          <cell r="F27"/>
          <cell r="G27"/>
          <cell r="H27"/>
          <cell r="I27" t="str">
            <v xml:space="preserve"> Analista de Operações</v>
          </cell>
          <cell r="J27"/>
          <cell r="K27"/>
          <cell r="L27"/>
          <cell r="M27"/>
          <cell r="N27"/>
          <cell r="O27"/>
          <cell r="P27"/>
          <cell r="Q27">
            <v>1400</v>
          </cell>
          <cell r="R27">
            <v>1800</v>
          </cell>
          <cell r="S27">
            <v>2300</v>
          </cell>
          <cell r="T27"/>
          <cell r="U27"/>
          <cell r="V27"/>
          <cell r="W27"/>
          <cell r="X27"/>
          <cell r="Y27"/>
          <cell r="Z27">
            <v>0</v>
          </cell>
          <cell r="AA27">
            <v>0</v>
          </cell>
          <cell r="AB27">
            <v>0</v>
          </cell>
          <cell r="AC27">
            <v>0</v>
          </cell>
          <cell r="AD27">
            <v>0</v>
          </cell>
          <cell r="AE27"/>
          <cell r="AF27"/>
          <cell r="AG27"/>
          <cell r="AH27"/>
          <cell r="AI27"/>
          <cell r="AJ27"/>
        </row>
        <row r="28">
          <cell r="B28">
            <v>314</v>
          </cell>
          <cell r="C28" t="str">
            <v>Operador noturno</v>
          </cell>
          <cell r="D28"/>
          <cell r="E28"/>
          <cell r="F28"/>
          <cell r="G28"/>
          <cell r="H28">
            <v>44147</v>
          </cell>
          <cell r="I28" t="str">
            <v xml:space="preserve"> Analista de Operações</v>
          </cell>
          <cell r="J28"/>
          <cell r="K28"/>
          <cell r="L28"/>
          <cell r="M28"/>
          <cell r="N28"/>
          <cell r="O28"/>
          <cell r="P28"/>
          <cell r="Q28">
            <v>1680</v>
          </cell>
          <cell r="R28">
            <v>2160</v>
          </cell>
          <cell r="S28">
            <v>2760</v>
          </cell>
          <cell r="T28"/>
          <cell r="U28"/>
          <cell r="V28"/>
          <cell r="W28"/>
          <cell r="X28"/>
          <cell r="Y28"/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/>
          <cell r="AF28"/>
          <cell r="AG28"/>
          <cell r="AH28"/>
          <cell r="AI28"/>
          <cell r="AJ28"/>
        </row>
        <row r="29">
          <cell r="B29">
            <v>319</v>
          </cell>
          <cell r="C29" t="str">
            <v>Coordenador do CCO</v>
          </cell>
          <cell r="D29"/>
          <cell r="E29"/>
          <cell r="F29"/>
          <cell r="G29"/>
          <cell r="H29"/>
          <cell r="I29" t="str">
            <v>Coordenador de Operações</v>
          </cell>
          <cell r="J29"/>
          <cell r="K29"/>
          <cell r="L29"/>
          <cell r="M29"/>
          <cell r="N29"/>
          <cell r="O29"/>
          <cell r="P29"/>
          <cell r="Q29">
            <v>4100</v>
          </cell>
          <cell r="R29">
            <v>8300</v>
          </cell>
          <cell r="S29">
            <v>10400</v>
          </cell>
          <cell r="T29"/>
          <cell r="U29"/>
          <cell r="V29"/>
          <cell r="W29"/>
          <cell r="X29"/>
          <cell r="Y29"/>
          <cell r="Z29">
            <v>5300.8813559322034</v>
          </cell>
          <cell r="AA29">
            <v>5300.8813559322034</v>
          </cell>
          <cell r="AB29">
            <v>6058.5762711864409</v>
          </cell>
          <cell r="AC29">
            <v>7572.9717514124295</v>
          </cell>
          <cell r="AD29">
            <v>7572.9717514124295</v>
          </cell>
          <cell r="AE29"/>
          <cell r="AF29"/>
          <cell r="AG29"/>
          <cell r="AH29"/>
          <cell r="AI29"/>
          <cell r="AJ29"/>
        </row>
        <row r="30">
          <cell r="B30">
            <v>357</v>
          </cell>
          <cell r="C30" t="str">
            <v>Analista de dados</v>
          </cell>
          <cell r="D30"/>
          <cell r="E30"/>
          <cell r="F30"/>
          <cell r="G30"/>
          <cell r="H30">
            <v>44147</v>
          </cell>
          <cell r="I30" t="str">
            <v>Analista de Banco de Dados</v>
          </cell>
          <cell r="J30"/>
          <cell r="K30"/>
          <cell r="L30"/>
          <cell r="M30"/>
          <cell r="N30"/>
          <cell r="O30"/>
          <cell r="P30"/>
          <cell r="Q30">
            <v>2600</v>
          </cell>
          <cell r="R30">
            <v>4300</v>
          </cell>
          <cell r="S30">
            <v>5900</v>
          </cell>
          <cell r="T30"/>
          <cell r="U30"/>
          <cell r="V30"/>
          <cell r="W30"/>
          <cell r="X30"/>
          <cell r="Y30"/>
          <cell r="Z30">
            <v>5300.8813559322034</v>
          </cell>
          <cell r="AA30">
            <v>5300.8813559322034</v>
          </cell>
          <cell r="AB30">
            <v>6058.5762711864409</v>
          </cell>
          <cell r="AC30">
            <v>7572.9717514124295</v>
          </cell>
          <cell r="AD30">
            <v>7572.9717514124295</v>
          </cell>
          <cell r="AE30"/>
          <cell r="AF30"/>
          <cell r="AG30"/>
          <cell r="AH30"/>
          <cell r="AI30"/>
          <cell r="AJ30"/>
        </row>
        <row r="31">
          <cell r="B31">
            <v>208</v>
          </cell>
          <cell r="C31" t="str">
            <v>Analista de Suprimentos I</v>
          </cell>
          <cell r="D31"/>
          <cell r="E31"/>
          <cell r="F31"/>
          <cell r="G31"/>
          <cell r="H31">
            <v>44147</v>
          </cell>
          <cell r="I31" t="str">
            <v>Analista de Suprimentos</v>
          </cell>
          <cell r="J31"/>
          <cell r="K31"/>
          <cell r="L31"/>
          <cell r="M31"/>
          <cell r="N31"/>
          <cell r="O31"/>
          <cell r="P31"/>
          <cell r="Q31">
            <v>2700</v>
          </cell>
          <cell r="R31">
            <v>3700</v>
          </cell>
          <cell r="S31">
            <v>5100</v>
          </cell>
          <cell r="T31"/>
          <cell r="U31"/>
          <cell r="V31"/>
          <cell r="W31"/>
          <cell r="X31"/>
          <cell r="Y31"/>
          <cell r="Z31">
            <v>2229.3367231638417</v>
          </cell>
          <cell r="AA31">
            <v>2229.3367231638417</v>
          </cell>
          <cell r="AB31">
            <v>2229.3367231638417</v>
          </cell>
          <cell r="AC31">
            <v>2229.3367231638417</v>
          </cell>
          <cell r="AD31">
            <v>2229.3367231638417</v>
          </cell>
          <cell r="AE31"/>
          <cell r="AF31"/>
          <cell r="AG31"/>
          <cell r="AH31"/>
          <cell r="AI31"/>
          <cell r="AJ31"/>
        </row>
        <row r="32">
          <cell r="B32">
            <v>206</v>
          </cell>
          <cell r="C32" t="str">
            <v>Analista de TI</v>
          </cell>
          <cell r="D32"/>
          <cell r="E32"/>
          <cell r="F32"/>
          <cell r="G32"/>
          <cell r="H32"/>
          <cell r="I32"/>
          <cell r="J32"/>
          <cell r="K32"/>
          <cell r="L32"/>
          <cell r="M32"/>
          <cell r="N32"/>
          <cell r="O32"/>
          <cell r="P32"/>
          <cell r="Q32"/>
          <cell r="R32"/>
          <cell r="S32"/>
          <cell r="T32"/>
          <cell r="U32"/>
          <cell r="V32"/>
          <cell r="W32"/>
          <cell r="X32"/>
          <cell r="Y32"/>
          <cell r="Z32">
            <v>3880.9491525423728</v>
          </cell>
          <cell r="AA32">
            <v>3880.9491525423728</v>
          </cell>
          <cell r="AB32">
            <v>4449.7175141242933</v>
          </cell>
          <cell r="AC32">
            <v>5585.2655367231637</v>
          </cell>
          <cell r="AD32">
            <v>5585.2655367231637</v>
          </cell>
          <cell r="AE32"/>
          <cell r="AF32"/>
          <cell r="AG32"/>
          <cell r="AH32"/>
          <cell r="AI32"/>
          <cell r="AJ32"/>
        </row>
        <row r="33">
          <cell r="B33">
            <v>301</v>
          </cell>
          <cell r="C33" t="str">
            <v>Almoxarife</v>
          </cell>
          <cell r="D33"/>
          <cell r="E33"/>
          <cell r="F33">
            <v>40809</v>
          </cell>
          <cell r="G33" t="str">
            <v>ALMOXARIFE (MENSALISTA)</v>
          </cell>
          <cell r="H33">
            <v>44562</v>
          </cell>
          <cell r="I33" t="str">
            <v>Almoxarife</v>
          </cell>
          <cell r="J33"/>
          <cell r="K33"/>
          <cell r="L33"/>
          <cell r="M33"/>
          <cell r="N33"/>
          <cell r="O33"/>
          <cell r="P33"/>
          <cell r="Q33">
            <v>1400</v>
          </cell>
          <cell r="R33">
            <v>1800</v>
          </cell>
          <cell r="S33">
            <v>2200</v>
          </cell>
          <cell r="T33"/>
          <cell r="U33"/>
          <cell r="V33"/>
          <cell r="W33"/>
          <cell r="X33"/>
          <cell r="Y33"/>
          <cell r="Z33">
            <v>2452.0677966101694</v>
          </cell>
          <cell r="AA33">
            <v>2452.0677966101694</v>
          </cell>
          <cell r="AB33">
            <v>2452.0677966101694</v>
          </cell>
          <cell r="AC33">
            <v>2452.0677966101694</v>
          </cell>
          <cell r="AD33">
            <v>2452.0677966101694</v>
          </cell>
          <cell r="AE33">
            <v>2083.3973639103965</v>
          </cell>
          <cell r="AF33">
            <v>2083.3973639103965</v>
          </cell>
          <cell r="AG33">
            <v>2083.3973639103965</v>
          </cell>
          <cell r="AH33">
            <v>2083.3973639103965</v>
          </cell>
          <cell r="AI33">
            <v>2083.3973639103965</v>
          </cell>
          <cell r="AJ33"/>
        </row>
        <row r="34">
          <cell r="B34">
            <v>303</v>
          </cell>
          <cell r="C34" t="str">
            <v>Auxiliar de Almoxarife</v>
          </cell>
          <cell r="D34"/>
          <cell r="E34"/>
          <cell r="F34">
            <v>40908</v>
          </cell>
          <cell r="G34" t="str">
            <v>AUXILIAR DE ALMOXARIFE (MENSALISTA)</v>
          </cell>
          <cell r="H34">
            <v>44562</v>
          </cell>
          <cell r="I34" t="str">
            <v>Auxiliar de Almoxarife</v>
          </cell>
          <cell r="J34"/>
          <cell r="K34"/>
          <cell r="L34"/>
          <cell r="M34"/>
          <cell r="N34"/>
          <cell r="O34"/>
          <cell r="P34"/>
          <cell r="Q34">
            <v>1200</v>
          </cell>
          <cell r="R34">
            <v>1400</v>
          </cell>
          <cell r="S34">
            <v>1700</v>
          </cell>
          <cell r="T34"/>
          <cell r="U34"/>
          <cell r="V34"/>
          <cell r="W34"/>
          <cell r="X34"/>
          <cell r="Y34"/>
          <cell r="Z34">
            <v>1579.0282485875707</v>
          </cell>
          <cell r="AA34">
            <v>1579.0282485875707</v>
          </cell>
          <cell r="AB34">
            <v>1579.0282485875707</v>
          </cell>
          <cell r="AC34">
            <v>1579.0282485875707</v>
          </cell>
          <cell r="AD34">
            <v>1579.0282485875707</v>
          </cell>
          <cell r="AE34">
            <v>1596.3945859684379</v>
          </cell>
          <cell r="AF34">
            <v>1596.3945859684379</v>
          </cell>
          <cell r="AG34">
            <v>1596.3945859684379</v>
          </cell>
          <cell r="AH34">
            <v>1596.3945859684379</v>
          </cell>
          <cell r="AI34">
            <v>1596.3945859684379</v>
          </cell>
          <cell r="AJ34"/>
        </row>
        <row r="35">
          <cell r="B35">
            <v>306</v>
          </cell>
          <cell r="C35" t="str">
            <v>Coordenador Operacional (O&amp;M e MOD)</v>
          </cell>
          <cell r="D35"/>
          <cell r="E35"/>
          <cell r="F35"/>
          <cell r="G35"/>
          <cell r="H35">
            <v>44147</v>
          </cell>
          <cell r="I35" t="str">
            <v>Supervisor Operacional</v>
          </cell>
          <cell r="J35"/>
          <cell r="K35"/>
          <cell r="L35"/>
          <cell r="M35"/>
          <cell r="N35"/>
          <cell r="O35"/>
          <cell r="P35"/>
          <cell r="Q35">
            <v>3700</v>
          </cell>
          <cell r="R35">
            <v>5100</v>
          </cell>
          <cell r="S35">
            <v>7500</v>
          </cell>
          <cell r="T35"/>
          <cell r="U35"/>
          <cell r="V35"/>
          <cell r="W35"/>
          <cell r="X35"/>
          <cell r="Y35"/>
          <cell r="Z35">
            <v>2866.7118644067796</v>
          </cell>
          <cell r="AA35">
            <v>2866.7118644067796</v>
          </cell>
          <cell r="AB35">
            <v>2866.7118644067796</v>
          </cell>
          <cell r="AC35">
            <v>2866.7118644067796</v>
          </cell>
          <cell r="AD35">
            <v>2866.7118644067796</v>
          </cell>
          <cell r="AE35"/>
          <cell r="AF35"/>
          <cell r="AG35"/>
          <cell r="AH35"/>
          <cell r="AI35"/>
          <cell r="AJ35"/>
        </row>
        <row r="36">
          <cell r="B36">
            <v>309</v>
          </cell>
          <cell r="C36" t="str">
            <v>Supervisor de Frotas</v>
          </cell>
          <cell r="D36"/>
          <cell r="E36"/>
          <cell r="F36"/>
          <cell r="G36"/>
          <cell r="H36"/>
          <cell r="I36"/>
          <cell r="J36"/>
          <cell r="K36"/>
          <cell r="L36"/>
          <cell r="M36"/>
          <cell r="N36"/>
          <cell r="O36"/>
          <cell r="P36"/>
          <cell r="Q36"/>
          <cell r="R36"/>
          <cell r="S36"/>
          <cell r="T36"/>
          <cell r="U36"/>
          <cell r="V36"/>
          <cell r="W36"/>
          <cell r="X36"/>
          <cell r="Y36"/>
          <cell r="Z36">
            <v>0</v>
          </cell>
          <cell r="AA36">
            <v>0</v>
          </cell>
          <cell r="AB36">
            <v>0</v>
          </cell>
          <cell r="AC36">
            <v>0</v>
          </cell>
          <cell r="AD36">
            <v>0</v>
          </cell>
          <cell r="AE36"/>
          <cell r="AF36"/>
          <cell r="AG36"/>
          <cell r="AH36"/>
          <cell r="AI36"/>
          <cell r="AJ36"/>
        </row>
        <row r="37">
          <cell r="B37">
            <v>308</v>
          </cell>
          <cell r="C37" t="str">
            <v>Auxiliar de Operação</v>
          </cell>
          <cell r="D37"/>
          <cell r="E37"/>
          <cell r="F37"/>
          <cell r="G37"/>
          <cell r="H37"/>
          <cell r="I37"/>
          <cell r="J37"/>
          <cell r="K37"/>
          <cell r="L37"/>
          <cell r="M37"/>
          <cell r="N37"/>
          <cell r="O37"/>
          <cell r="P37"/>
          <cell r="Q37">
            <v>1200</v>
          </cell>
          <cell r="R37">
            <v>1400</v>
          </cell>
          <cell r="S37">
            <v>1700</v>
          </cell>
          <cell r="T37"/>
          <cell r="U37"/>
          <cell r="V37"/>
          <cell r="W37"/>
          <cell r="X37"/>
          <cell r="Y37"/>
          <cell r="Z37">
            <v>2866.7118644067796</v>
          </cell>
          <cell r="AA37">
            <v>2866.7118644067796</v>
          </cell>
          <cell r="AB37">
            <v>2866.7118644067796</v>
          </cell>
          <cell r="AC37">
            <v>2866.7118644067796</v>
          </cell>
          <cell r="AD37">
            <v>2866.7118644067796</v>
          </cell>
          <cell r="AE37"/>
          <cell r="AF37"/>
          <cell r="AG37"/>
          <cell r="AH37"/>
          <cell r="AI37"/>
          <cell r="AJ37"/>
        </row>
        <row r="38">
          <cell r="B38">
            <v>327</v>
          </cell>
          <cell r="C38" t="str">
            <v>Telatendente Diurno</v>
          </cell>
          <cell r="D38"/>
          <cell r="E38"/>
          <cell r="F38"/>
          <cell r="G38"/>
          <cell r="H38">
            <v>44147</v>
          </cell>
          <cell r="I38" t="str">
            <v>Teleatendente</v>
          </cell>
          <cell r="J38"/>
          <cell r="K38"/>
          <cell r="L38"/>
          <cell r="M38"/>
          <cell r="N38"/>
          <cell r="O38"/>
          <cell r="P38"/>
          <cell r="Q38"/>
          <cell r="R38"/>
          <cell r="S38"/>
          <cell r="T38"/>
          <cell r="U38"/>
          <cell r="V38"/>
          <cell r="W38"/>
          <cell r="X38"/>
          <cell r="Y38"/>
          <cell r="Z38">
            <v>0</v>
          </cell>
          <cell r="AA38">
            <v>0</v>
          </cell>
          <cell r="AB38">
            <v>0</v>
          </cell>
          <cell r="AC38">
            <v>0</v>
          </cell>
          <cell r="AD38">
            <v>0</v>
          </cell>
          <cell r="AE38"/>
          <cell r="AF38"/>
          <cell r="AG38"/>
          <cell r="AH38"/>
          <cell r="AI38"/>
          <cell r="AJ38"/>
        </row>
        <row r="39">
          <cell r="B39">
            <v>328</v>
          </cell>
          <cell r="C39" t="str">
            <v>Telatendente Noturno</v>
          </cell>
          <cell r="D39"/>
          <cell r="E39"/>
          <cell r="F39"/>
          <cell r="G39"/>
          <cell r="H39">
            <v>44147</v>
          </cell>
          <cell r="I39" t="str">
            <v>Teleatendente</v>
          </cell>
          <cell r="J39"/>
          <cell r="K39"/>
          <cell r="L39"/>
          <cell r="M39"/>
          <cell r="N39"/>
          <cell r="O39"/>
          <cell r="P39"/>
          <cell r="Q39"/>
          <cell r="R39"/>
          <cell r="S39"/>
          <cell r="T39"/>
          <cell r="U39"/>
          <cell r="V39"/>
          <cell r="W39"/>
          <cell r="X39"/>
          <cell r="Y39"/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/>
          <cell r="AF39"/>
          <cell r="AG39"/>
          <cell r="AH39"/>
          <cell r="AI39"/>
          <cell r="AJ39"/>
        </row>
        <row r="40">
          <cell r="B40">
            <v>409</v>
          </cell>
          <cell r="C40" t="str">
            <v>MOTOCICLISTA - DIURNO</v>
          </cell>
          <cell r="D40"/>
          <cell r="E40"/>
          <cell r="F40"/>
          <cell r="G40"/>
          <cell r="H40">
            <v>44147</v>
          </cell>
          <cell r="I40" t="str">
            <v>Motociclista</v>
          </cell>
          <cell r="J40"/>
          <cell r="K40"/>
          <cell r="L40"/>
          <cell r="M40"/>
          <cell r="N40"/>
          <cell r="O40"/>
          <cell r="P40"/>
          <cell r="Q40">
            <v>1300</v>
          </cell>
          <cell r="R40">
            <v>1600</v>
          </cell>
          <cell r="S40">
            <v>2100</v>
          </cell>
          <cell r="T40"/>
          <cell r="U40"/>
          <cell r="V40"/>
          <cell r="W40"/>
          <cell r="X40"/>
          <cell r="Y40"/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/>
          <cell r="AF40"/>
          <cell r="AG40"/>
          <cell r="AH40"/>
          <cell r="AI40"/>
          <cell r="AJ40">
            <v>348.88</v>
          </cell>
        </row>
        <row r="41">
          <cell r="B41">
            <v>410</v>
          </cell>
          <cell r="C41" t="str">
            <v>MOTOCICLISTA - NOTURNO</v>
          </cell>
          <cell r="D41"/>
          <cell r="E41"/>
          <cell r="F41"/>
          <cell r="G41"/>
          <cell r="H41">
            <v>44147</v>
          </cell>
          <cell r="I41" t="str">
            <v>Motociclista</v>
          </cell>
          <cell r="J41"/>
          <cell r="K41"/>
          <cell r="L41"/>
          <cell r="M41"/>
          <cell r="N41"/>
          <cell r="O41"/>
          <cell r="P41"/>
          <cell r="Q41">
            <v>1560</v>
          </cell>
          <cell r="R41">
            <v>1920</v>
          </cell>
          <cell r="S41">
            <v>2520</v>
          </cell>
          <cell r="T41"/>
          <cell r="U41"/>
          <cell r="V41"/>
          <cell r="W41"/>
          <cell r="X41"/>
          <cell r="Y41"/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/>
          <cell r="AF41"/>
          <cell r="AG41"/>
          <cell r="AH41"/>
          <cell r="AI41"/>
          <cell r="AJ41">
            <v>348.88</v>
          </cell>
        </row>
        <row r="42">
          <cell r="B42">
            <v>403</v>
          </cell>
          <cell r="C42" t="str">
            <v>Eletricista - DIURNO</v>
          </cell>
          <cell r="D42"/>
          <cell r="E42"/>
          <cell r="F42">
            <v>40918</v>
          </cell>
          <cell r="G42" t="str">
            <v>ELETRICISTA (MENSALISTA)</v>
          </cell>
          <cell r="H42">
            <v>44562</v>
          </cell>
          <cell r="I42" t="str">
            <v>Eletricista de Manutenção</v>
          </cell>
          <cell r="J42"/>
          <cell r="K42"/>
          <cell r="L42"/>
          <cell r="M42"/>
          <cell r="N42"/>
          <cell r="O42"/>
          <cell r="P42"/>
          <cell r="Q42"/>
          <cell r="R42"/>
          <cell r="S42"/>
          <cell r="T42"/>
          <cell r="U42"/>
          <cell r="V42"/>
          <cell r="W42"/>
          <cell r="X42"/>
          <cell r="Y42"/>
          <cell r="Z42"/>
          <cell r="AA42"/>
          <cell r="AB42"/>
          <cell r="AC42"/>
          <cell r="AD42"/>
          <cell r="AE42">
            <v>1852.3967137537682</v>
          </cell>
          <cell r="AF42">
            <v>1852.3967137537682</v>
          </cell>
          <cell r="AG42">
            <v>1852.3967137537682</v>
          </cell>
          <cell r="AH42">
            <v>1852.3967137537682</v>
          </cell>
          <cell r="AI42">
            <v>1852.3967137537682</v>
          </cell>
          <cell r="AJ42">
            <v>348.88</v>
          </cell>
        </row>
        <row r="43">
          <cell r="B43">
            <v>404</v>
          </cell>
          <cell r="C43" t="str">
            <v>Ajudante - DIURNO</v>
          </cell>
          <cell r="D43"/>
          <cell r="E43"/>
          <cell r="F43">
            <v>40919</v>
          </cell>
          <cell r="G43" t="str">
            <v>AJUDANTE DE ELETRICISTA (MENSALISTA)</v>
          </cell>
          <cell r="H43">
            <v>44562</v>
          </cell>
          <cell r="I43" t="str">
            <v>Ajudante Elétrico</v>
          </cell>
          <cell r="J43"/>
          <cell r="K43"/>
          <cell r="L43"/>
          <cell r="M43"/>
          <cell r="N43"/>
          <cell r="O43"/>
          <cell r="P43"/>
          <cell r="Q43"/>
          <cell r="R43"/>
          <cell r="S43"/>
          <cell r="T43"/>
          <cell r="U43"/>
          <cell r="V43"/>
          <cell r="W43"/>
          <cell r="X43"/>
          <cell r="Y43"/>
          <cell r="Z43"/>
          <cell r="AA43"/>
          <cell r="AB43"/>
          <cell r="AC43"/>
          <cell r="AD43"/>
          <cell r="AE43">
            <v>1303.0557361546191</v>
          </cell>
          <cell r="AF43">
            <v>1303.0557361546191</v>
          </cell>
          <cell r="AG43">
            <v>1303.0557361546191</v>
          </cell>
          <cell r="AH43">
            <v>1303.0557361546191</v>
          </cell>
          <cell r="AI43">
            <v>1303.0557361546191</v>
          </cell>
          <cell r="AJ43">
            <v>348.88</v>
          </cell>
        </row>
        <row r="44">
          <cell r="B44">
            <v>407</v>
          </cell>
          <cell r="C44" t="str">
            <v>ELETRICISTA - NOTURNO</v>
          </cell>
          <cell r="D44"/>
          <cell r="E44"/>
          <cell r="F44">
            <v>40918</v>
          </cell>
          <cell r="G44" t="str">
            <v>ELETRICISTA (MENSALISTA)</v>
          </cell>
          <cell r="H44">
            <v>44562</v>
          </cell>
          <cell r="I44" t="str">
            <v>Eletricista de Manutenção</v>
          </cell>
          <cell r="J44"/>
          <cell r="K44"/>
          <cell r="L44"/>
          <cell r="M44"/>
          <cell r="N44"/>
          <cell r="O44"/>
          <cell r="P44"/>
          <cell r="Q44"/>
          <cell r="R44"/>
          <cell r="S44"/>
          <cell r="T44"/>
          <cell r="U44"/>
          <cell r="V44"/>
          <cell r="W44"/>
          <cell r="X44"/>
          <cell r="Y44"/>
          <cell r="Z44"/>
          <cell r="AA44"/>
          <cell r="AB44"/>
          <cell r="AC44"/>
          <cell r="AD44"/>
          <cell r="AE44">
            <v>2222.8760565045218</v>
          </cell>
          <cell r="AF44">
            <v>2222.8760565045218</v>
          </cell>
          <cell r="AG44">
            <v>2222.8760565045218</v>
          </cell>
          <cell r="AH44">
            <v>2222.8760565045218</v>
          </cell>
          <cell r="AI44">
            <v>2222.8760565045218</v>
          </cell>
          <cell r="AJ44">
            <v>348.88</v>
          </cell>
        </row>
        <row r="45">
          <cell r="B45">
            <v>408</v>
          </cell>
          <cell r="C45" t="str">
            <v>AJUDANTE - NOTURNO</v>
          </cell>
          <cell r="D45"/>
          <cell r="E45"/>
          <cell r="F45">
            <v>40919</v>
          </cell>
          <cell r="G45" t="str">
            <v>AJUDANTE DE ELETRICISTA (MENSALISTA)</v>
          </cell>
          <cell r="H45">
            <v>44562</v>
          </cell>
          <cell r="I45" t="str">
            <v>Ajudante Elétrico</v>
          </cell>
          <cell r="J45"/>
          <cell r="K45"/>
          <cell r="L45"/>
          <cell r="M45"/>
          <cell r="N45"/>
          <cell r="O45"/>
          <cell r="P45"/>
          <cell r="Q45"/>
          <cell r="R45"/>
          <cell r="S45"/>
          <cell r="T45"/>
          <cell r="U45"/>
          <cell r="V45"/>
          <cell r="W45"/>
          <cell r="X45"/>
          <cell r="Y45"/>
          <cell r="Z45"/>
          <cell r="AA45"/>
          <cell r="AB45"/>
          <cell r="AC45"/>
          <cell r="AD45"/>
          <cell r="AE45">
            <v>1563.6668833855429</v>
          </cell>
          <cell r="AF45">
            <v>1563.6668833855429</v>
          </cell>
          <cell r="AG45">
            <v>1563.6668833855429</v>
          </cell>
          <cell r="AH45">
            <v>1563.6668833855429</v>
          </cell>
          <cell r="AI45">
            <v>1563.6668833855429</v>
          </cell>
          <cell r="AJ45">
            <v>348.88</v>
          </cell>
        </row>
        <row r="46">
          <cell r="B46">
            <v>411</v>
          </cell>
          <cell r="C46" t="str">
            <v>Hora de Eletricista</v>
          </cell>
          <cell r="D46"/>
          <cell r="E46"/>
          <cell r="F46">
            <v>2436</v>
          </cell>
          <cell r="G46" t="str">
            <v>ELETRICISTA (H)</v>
          </cell>
          <cell r="H46">
            <v>44562</v>
          </cell>
          <cell r="I46"/>
          <cell r="J46"/>
          <cell r="K46"/>
          <cell r="L46"/>
          <cell r="M46"/>
          <cell r="N46"/>
          <cell r="O46"/>
          <cell r="P46"/>
          <cell r="Q46"/>
          <cell r="R46"/>
          <cell r="S46"/>
          <cell r="T46"/>
          <cell r="U46"/>
          <cell r="V46"/>
          <cell r="W46"/>
          <cell r="X46"/>
          <cell r="Y46"/>
          <cell r="Z46"/>
          <cell r="AA46"/>
          <cell r="AB46"/>
          <cell r="AC46"/>
          <cell r="AD46"/>
          <cell r="AE46">
            <v>10.50889532478279</v>
          </cell>
          <cell r="AF46">
            <v>10.50889532478279</v>
          </cell>
          <cell r="AG46">
            <v>10.50889532478279</v>
          </cell>
          <cell r="AH46">
            <v>10.50889532478279</v>
          </cell>
          <cell r="AI46">
            <v>10.50889532478279</v>
          </cell>
          <cell r="AJ46">
            <v>1.6434659090909092</v>
          </cell>
        </row>
      </sheetData>
      <sheetData sheetId="11"/>
      <sheetData sheetId="12"/>
      <sheetData sheetId="13"/>
      <sheetData sheetId="14"/>
      <sheetData sheetId="15"/>
      <sheetData sheetId="16"/>
      <sheetData sheetId="17">
        <row r="8">
          <cell r="G8">
            <v>1.1200000000000001</v>
          </cell>
          <cell r="H8">
            <v>0.35</v>
          </cell>
        </row>
      </sheetData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>
        <row r="27">
          <cell r="C27">
            <v>43228.875868660027</v>
          </cell>
        </row>
      </sheetData>
      <sheetData sheetId="28">
        <row r="6">
          <cell r="F6">
            <v>204</v>
          </cell>
        </row>
      </sheetData>
      <sheetData sheetId="29"/>
      <sheetData sheetId="30"/>
      <sheetData sheetId="31"/>
      <sheetData sheetId="32"/>
      <sheetData sheetId="33"/>
      <sheetData sheetId="34"/>
      <sheetData sheetId="35"/>
      <sheetData sheetId="36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prometimento da CIP"/>
      <sheetName val="Gráfico 1"/>
      <sheetName val="PAINEL DE VARIAVEIS"/>
      <sheetName val="PREMISSAS ECONOMICAS"/>
      <sheetName val="PREMISSAS TÉCNICAS"/>
      <sheetName val="DRE BP Equity - Relatório"/>
      <sheetName val="ResultadosDaCorrelação"/>
      <sheetName val="Inventário IV"/>
      <sheetName val="Rede - IV"/>
      <sheetName val="Dimerização"/>
      <sheetName val="Telegestão"/>
      <sheetName val="CPE"/>
      <sheetName val="Aux CPE"/>
      <sheetName val="Travessias"/>
      <sheetName val="Aux. travessias"/>
      <sheetName val="Aux. IAE"/>
      <sheetName val="Inventário NIV"/>
      <sheetName val="Rede - não IV"/>
      <sheetName val="Ilum. Destaque"/>
      <sheetName val="Orçamentos Materiais e serviços"/>
      <sheetName val="Expansão"/>
      <sheetName val="Consumo de Energia"/>
      <sheetName val="Aux Veiculos"/>
      <sheetName val="Nº Pontos"/>
      <sheetName val="Banco de Créditos"/>
      <sheetName val="Banco de Créditos NOVO"/>
      <sheetName val="CAPEX"/>
      <sheetName val="INPUT CAPEX CCO"/>
      <sheetName val="Capex -relatório 3"/>
      <sheetName val="OPEX E DESPESAS"/>
      <sheetName val="U&amp;F"/>
      <sheetName val="U&amp;F Relatório"/>
      <sheetName val="OPEX RELATÓRIO"/>
      <sheetName val="S&amp;G"/>
      <sheetName val="Seguros Relatório"/>
      <sheetName val="EQUIPES"/>
      <sheetName val="RECEITAS"/>
      <sheetName val="RAMP_UP"/>
      <sheetName val="INPUT RECEITAS"/>
      <sheetName val="WACC"/>
      <sheetName val="Risco País"/>
      <sheetName val="Auxiliar (2)"/>
      <sheetName val="CLASFIC RISCO DE CRÉDITO"/>
      <sheetName val="Taxa preferencial brasileira"/>
      <sheetName val="Risco País - Jan.2020"/>
      <sheetName val="S&amp;P - rating "/>
      <sheetName val="IBOVESPA Variação"/>
      <sheetName val="Selic"/>
      <sheetName val="Cotações"/>
      <sheetName val="SP500"/>
      <sheetName val="Taxa livre de risco"/>
      <sheetName val="Risco Brasil"/>
      <sheetName val="TIPS 10y"/>
      <sheetName val="CPI"/>
      <sheetName val="D- d+PL"/>
      <sheetName val="Dívida"/>
      <sheetName val="PL"/>
      <sheetName val="WACC Premissas"/>
      <sheetName val="FC Consolidado"/>
      <sheetName val="MODULO BP"/>
      <sheetName val="DF"/>
      <sheetName val="MODULO DRE"/>
      <sheetName val="FLUXO CAIXA MENSAL"/>
      <sheetName val="FLUXO CAIXA ANUAL"/>
      <sheetName val="Aux. Materiais Consumo"/>
      <sheetName val="MO - INPUT"/>
      <sheetName val="Veículos Opex"/>
      <sheetName val="MOD_OEM"/>
      <sheetName val="Aux.Poda"/>
      <sheetName val="Tarifa + Bandeira ativa"/>
      <sheetName val="4.0 relatório alavancagem"/>
      <sheetName val="FLUXO CAIXA RELATÓRIO"/>
      <sheetName val="Capex -relatório 2"/>
      <sheetName val="TLP-Pré"/>
      <sheetName val="INPUT_MACRO"/>
      <sheetName val="Auxiliar FC"/>
      <sheetName val="DEBT_EQUITY"/>
      <sheetName val="TRIBUTOS"/>
      <sheetName val="VFM"/>
      <sheetName val="Auxiliar Tributos"/>
      <sheetName val="Média Pis - Cofins"/>
      <sheetName val="Dados Gráficos"/>
      <sheetName val="Ratios"/>
    </sheetNames>
    <sheetDataSet>
      <sheetData sheetId="0"/>
      <sheetData sheetId="1"/>
      <sheetData sheetId="2">
        <row r="6">
          <cell r="E6">
            <v>22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7FC855A-4B12-4C6C-8E21-0D5AA25B388C}" name="Tabela1" displayName="Tabela1" ref="A6:Y167" totalsRowShown="0" headerRowDxfId="27" headerRowBorderDxfId="26" tableBorderDxfId="25">
  <tableColumns count="25">
    <tableColumn id="1" xr3:uid="{46E12F99-779C-4089-AACD-9307925B7A99}" name="#" dataDxfId="24"/>
    <tableColumn id="2" xr3:uid="{0A9A2736-AE19-4EDD-88C3-567DAAB9F977}" name="Descrição" dataDxfId="23"/>
    <tableColumn id="25" xr3:uid="{FEFB517B-C834-4ED1-97F6-819106732114}" name="Latitude" dataDxfId="22"/>
    <tableColumn id="24" xr3:uid="{4ED8A326-F37C-4F72-8517-01181A281C3E}" name="Logitude" dataDxfId="21"/>
    <tableColumn id="23" xr3:uid="{4E077448-8859-4043-8815-A84F36F8C3FC}" name="Tecnologia atual" dataDxfId="20"/>
    <tableColumn id="22" xr3:uid="{0F424A88-F54C-4272-81F1-88339A863B26}" name="Potência atual" dataDxfId="19"/>
    <tableColumn id="3" xr3:uid="{B140D9AF-CEEA-4504-91E3-9CF181046B8A}" name="Opção 1" dataDxfId="18"/>
    <tableColumn id="4" xr3:uid="{9E741A9D-AFE8-40C6-B1C5-456F34208F0B}" name="Potência Opção 1 (W)" dataDxfId="17"/>
    <tableColumn id="5" xr3:uid="{46A8D90B-4DCA-493B-ADEE-16A123341708}" name="Qtd Opção 1" dataDxfId="16"/>
    <tableColumn id="6" xr3:uid="{A312E7B8-C340-4A91-9099-547D53C3145D}" name="Custo unitário (R$)" dataDxfId="15"/>
    <tableColumn id="7" xr3:uid="{2ADEE6BE-52D4-43BA-B237-D8FD8E778609}" name="Custo Total (R$)" dataDxfId="14"/>
    <tableColumn id="8" xr3:uid="{2DB0D964-9937-4E64-A144-954214374006}" name="Opção 2" dataDxfId="13"/>
    <tableColumn id="9" xr3:uid="{9EC4D345-38DC-45DF-9FAD-10C62DB6E00F}" name="Potência Opção 2 (W)" dataDxfId="12" dataCellStyle="Normal 2"/>
    <tableColumn id="10" xr3:uid="{2CB5287F-4E3B-40B2-B65D-98552CB7AFEE}" name="Qtd Opção 2" dataDxfId="11" dataCellStyle="Normal 2"/>
    <tableColumn id="11" xr3:uid="{99B81235-BEBD-4178-A2F2-156CCB052B9D}" name="Custo unitário (R$)2" dataDxfId="10" dataCellStyle="Normal 2"/>
    <tableColumn id="12" xr3:uid="{52E22B32-E07B-442C-BC4E-58C5815577D6}" name="Custo Total (R$)3" dataDxfId="9" dataCellStyle="Normal 2"/>
    <tableColumn id="13" xr3:uid="{2569BE40-BC78-47AE-ADA3-B9FB3FD26CBE}" name="Opção 3" dataDxfId="8" dataCellStyle="Normal 2"/>
    <tableColumn id="14" xr3:uid="{AD2CC83B-1B3D-4F2C-B8CF-2C43297D945E}" name="Potência Opção 3 (W)" dataDxfId="7" dataCellStyle="Normal 2"/>
    <tableColumn id="15" xr3:uid="{0916865C-B61A-486C-BE5E-5B3EAAFC77FF}" name="Qtd Opção 3" dataDxfId="6" dataCellStyle="Normal 2"/>
    <tableColumn id="16" xr3:uid="{35EA179D-8514-4256-B1CD-53170EA5BB88}" name="Custo unitário 3 (R$)" dataDxfId="5" dataCellStyle="Normal 2"/>
    <tableColumn id="17" xr3:uid="{3B021D6C-FE82-4A04-99D3-0FE0244D0B95}" name="Custo Total 3 (R$)" dataDxfId="4" dataCellStyle="Normal 2">
      <calculatedColumnFormula>Tabela1[[#This Row],[Qtd Opção 3]]*Tabela1[[#This Row],[Custo unitário 3 (R$)]]</calculatedColumnFormula>
    </tableColumn>
    <tableColumn id="18" xr3:uid="{67B9E781-4E75-48B4-ACFF-CC0C9F2ECF1E}" name="Código estrutura" dataDxfId="3" dataCellStyle="Normal 2"/>
    <tableColumn id="19" xr3:uid="{98F57434-5298-45A3-8EB2-8B617780CD2E}" name="Qtd estruturas" dataDxfId="2" dataCellStyle="Normal 2"/>
    <tableColumn id="20" xr3:uid="{37048424-B246-457F-8A2F-F3F9DABA5035}" name="Custo unitário estrutura (R$)" dataDxfId="1" dataCellStyle="Normal 2"/>
    <tableColumn id="21" xr3:uid="{F7D5130F-6EA0-411F-9DFF-5B4D11DC27C5}" name="Custo Total (R$)6" dataDxfId="0" dataCellStyle="Normal 2"/>
  </tableColumns>
  <tableStyleInfo name="TableStyleMedium2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32902-A644-4873-8D05-7BDAEFB46AF0}">
  <sheetPr>
    <tabColor theme="4"/>
  </sheetPr>
  <dimension ref="A2:Y697"/>
  <sheetViews>
    <sheetView showGridLines="0" tabSelected="1" zoomScale="55" zoomScaleNormal="55" zoomScalePageLayoutView="40" workbookViewId="0"/>
  </sheetViews>
  <sheetFormatPr defaultColWidth="13.7109375" defaultRowHeight="15" customHeight="1" x14ac:dyDescent="0.25"/>
  <cols>
    <col min="1" max="1" width="4.28515625" style="1" customWidth="1"/>
    <col min="2" max="2" width="91.7109375" style="1" bestFit="1" customWidth="1"/>
    <col min="3" max="6" width="27.28515625" style="1" customWidth="1"/>
    <col min="7" max="7" width="11.7109375" style="1" customWidth="1"/>
    <col min="8" max="8" width="24.7109375" style="4" customWidth="1"/>
    <col min="9" max="9" width="18.42578125" style="1" customWidth="1"/>
    <col min="10" max="10" width="22.28515625" style="5" customWidth="1"/>
    <col min="11" max="11" width="19.5703125" style="5" customWidth="1"/>
    <col min="12" max="12" width="11.42578125" style="5" customWidth="1"/>
    <col min="13" max="13" width="26.42578125" style="1" customWidth="1"/>
    <col min="14" max="14" width="16.5703125" style="1" customWidth="1"/>
    <col min="15" max="15" width="24.7109375" style="5" customWidth="1"/>
    <col min="16" max="16" width="22" style="5" customWidth="1"/>
    <col min="17" max="17" width="12.28515625" style="5" customWidth="1"/>
    <col min="18" max="18" width="26.42578125" style="1" customWidth="1"/>
    <col min="19" max="19" width="16.5703125" style="1" customWidth="1"/>
    <col min="20" max="20" width="24.7109375" style="5" customWidth="1"/>
    <col min="21" max="21" width="22" style="5" customWidth="1"/>
    <col min="22" max="22" width="21.5703125" style="1" customWidth="1"/>
    <col min="23" max="23" width="18.7109375" style="1" customWidth="1"/>
    <col min="24" max="24" width="34" style="5" customWidth="1"/>
    <col min="25" max="25" width="22" style="5" customWidth="1"/>
    <col min="26" max="16384" width="13.7109375" style="1"/>
  </cols>
  <sheetData>
    <row r="2" spans="1:25" ht="32.65" customHeight="1" x14ac:dyDescent="0.25">
      <c r="G2" s="44" t="s">
        <v>216</v>
      </c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</row>
    <row r="3" spans="1:25" ht="60" customHeight="1" x14ac:dyDescent="0.25"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</row>
    <row r="4" spans="1:25" ht="15" customHeight="1" x14ac:dyDescent="0.25"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</row>
    <row r="6" spans="1:25" s="6" customFormat="1" ht="24.4" customHeight="1" x14ac:dyDescent="0.25">
      <c r="A6" s="21" t="s">
        <v>0</v>
      </c>
      <c r="B6" s="21" t="s">
        <v>1</v>
      </c>
      <c r="C6" s="21" t="s">
        <v>59</v>
      </c>
      <c r="D6" s="21" t="s">
        <v>60</v>
      </c>
      <c r="E6" s="21" t="s">
        <v>61</v>
      </c>
      <c r="F6" s="21" t="s">
        <v>62</v>
      </c>
      <c r="G6" s="21" t="s">
        <v>2</v>
      </c>
      <c r="H6" s="21" t="s">
        <v>3</v>
      </c>
      <c r="I6" s="21" t="s">
        <v>4</v>
      </c>
      <c r="J6" s="22" t="s">
        <v>15</v>
      </c>
      <c r="K6" s="22" t="s">
        <v>16</v>
      </c>
      <c r="L6" s="21" t="s">
        <v>5</v>
      </c>
      <c r="M6" s="23" t="s">
        <v>6</v>
      </c>
      <c r="N6" s="23" t="s">
        <v>7</v>
      </c>
      <c r="O6" s="24" t="s">
        <v>18</v>
      </c>
      <c r="P6" s="24" t="s">
        <v>19</v>
      </c>
      <c r="Q6" s="23" t="s">
        <v>8</v>
      </c>
      <c r="R6" s="23" t="s">
        <v>9</v>
      </c>
      <c r="S6" s="23" t="s">
        <v>10</v>
      </c>
      <c r="T6" s="24" t="s">
        <v>57</v>
      </c>
      <c r="U6" s="24" t="s">
        <v>58</v>
      </c>
      <c r="V6" s="23" t="s">
        <v>11</v>
      </c>
      <c r="W6" s="23" t="s">
        <v>12</v>
      </c>
      <c r="X6" s="24" t="s">
        <v>17</v>
      </c>
      <c r="Y6" s="25" t="s">
        <v>20</v>
      </c>
    </row>
    <row r="7" spans="1:25" ht="30" customHeight="1" x14ac:dyDescent="0.25">
      <c r="A7" s="26">
        <v>1</v>
      </c>
      <c r="B7" s="27" t="s">
        <v>21</v>
      </c>
      <c r="C7" s="28">
        <v>-29.703375699999999</v>
      </c>
      <c r="D7" s="28">
        <v>-53.805585700000002</v>
      </c>
      <c r="E7" s="29" t="s">
        <v>63</v>
      </c>
      <c r="F7" s="29" t="s">
        <v>63</v>
      </c>
      <c r="G7" s="26" t="s">
        <v>13</v>
      </c>
      <c r="H7" s="26">
        <v>30</v>
      </c>
      <c r="I7" s="30">
        <v>32</v>
      </c>
      <c r="J7" s="31">
        <v>483.54</v>
      </c>
      <c r="K7" s="31">
        <f>Tabela1[[#This Row],[Custo unitário (R$)]]*Tabela1[[#This Row],[Qtd Opção 1]]</f>
        <v>15473.28</v>
      </c>
      <c r="L7" s="26" t="s">
        <v>211</v>
      </c>
      <c r="M7" s="30">
        <v>30</v>
      </c>
      <c r="N7" s="30">
        <v>32</v>
      </c>
      <c r="O7" s="32">
        <v>461.23</v>
      </c>
      <c r="P7" s="31">
        <f>Tabela1[[#This Row],[Qtd Opção 2]]*Tabela1[[#This Row],[Custo unitário (R$)2]]</f>
        <v>14759.36</v>
      </c>
      <c r="Q7" s="26" t="s">
        <v>56</v>
      </c>
      <c r="R7" s="30">
        <v>30</v>
      </c>
      <c r="S7" s="30">
        <v>32</v>
      </c>
      <c r="T7" s="32">
        <v>745</v>
      </c>
      <c r="U7" s="31">
        <f>Tabela1[[#This Row],[Qtd Opção 3]]*Tabela1[[#This Row],[Custo unitário 3 (R$)]]</f>
        <v>23840</v>
      </c>
      <c r="V7" s="30">
        <v>9</v>
      </c>
      <c r="W7" s="30">
        <v>32</v>
      </c>
      <c r="X7" s="32">
        <v>6657.13</v>
      </c>
      <c r="Y7" s="33">
        <f>X7*W7</f>
        <v>213028.16</v>
      </c>
    </row>
    <row r="8" spans="1:25" ht="30" customHeight="1" x14ac:dyDescent="0.25">
      <c r="A8" s="26">
        <v>1</v>
      </c>
      <c r="B8" s="27" t="s">
        <v>21</v>
      </c>
      <c r="C8" s="28">
        <v>-29.703375699999999</v>
      </c>
      <c r="D8" s="28">
        <v>-53.805585700000002</v>
      </c>
      <c r="E8" s="29" t="s">
        <v>63</v>
      </c>
      <c r="F8" s="29" t="s">
        <v>63</v>
      </c>
      <c r="G8" s="26" t="s">
        <v>13</v>
      </c>
      <c r="H8" s="26">
        <v>87.9</v>
      </c>
      <c r="I8" s="30">
        <v>9</v>
      </c>
      <c r="J8" s="31">
        <v>702.25</v>
      </c>
      <c r="K8" s="31">
        <f>Tabela1[[#This Row],[Custo unitário (R$)]]*Tabela1[[#This Row],[Qtd Opção 1]]</f>
        <v>6320.25</v>
      </c>
      <c r="L8" s="26" t="s">
        <v>211</v>
      </c>
      <c r="M8" s="30">
        <v>115</v>
      </c>
      <c r="N8" s="30">
        <v>9</v>
      </c>
      <c r="O8" s="32">
        <v>761.07</v>
      </c>
      <c r="P8" s="31">
        <f>Tabela1[[#This Row],[Qtd Opção 2]]*Tabela1[[#This Row],[Custo unitário (R$)2]]</f>
        <v>6849.63</v>
      </c>
      <c r="Q8" s="26" t="s">
        <v>56</v>
      </c>
      <c r="R8" s="30">
        <v>100</v>
      </c>
      <c r="S8" s="30">
        <v>9</v>
      </c>
      <c r="T8" s="32">
        <v>1015</v>
      </c>
      <c r="U8" s="31">
        <f>Tabela1[[#This Row],[Qtd Opção 3]]*Tabela1[[#This Row],[Custo unitário 3 (R$)]]</f>
        <v>9135</v>
      </c>
      <c r="V8" s="30">
        <v>11</v>
      </c>
      <c r="W8" s="30">
        <v>3</v>
      </c>
      <c r="X8" s="32">
        <v>8324.1299999999992</v>
      </c>
      <c r="Y8" s="33">
        <f t="shared" ref="Y8:Y71" si="0">X8*W8</f>
        <v>24972.39</v>
      </c>
    </row>
    <row r="9" spans="1:25" ht="30" customHeight="1" x14ac:dyDescent="0.25">
      <c r="A9" s="26">
        <v>2</v>
      </c>
      <c r="B9" s="27" t="s">
        <v>22</v>
      </c>
      <c r="C9" s="28">
        <v>-29.691063140000001</v>
      </c>
      <c r="D9" s="28">
        <v>-53.865682630000002</v>
      </c>
      <c r="E9" s="29" t="s">
        <v>64</v>
      </c>
      <c r="F9" s="29">
        <v>70</v>
      </c>
      <c r="G9" s="26" t="s">
        <v>13</v>
      </c>
      <c r="H9" s="26">
        <v>70</v>
      </c>
      <c r="I9" s="30">
        <v>2</v>
      </c>
      <c r="J9" s="31">
        <v>1078.8800000000001</v>
      </c>
      <c r="K9" s="31">
        <f>Tabela1[[#This Row],[Custo unitário (R$)]]*Tabela1[[#This Row],[Qtd Opção 1]]</f>
        <v>2157.7600000000002</v>
      </c>
      <c r="L9" s="26" t="s">
        <v>211</v>
      </c>
      <c r="M9" s="30">
        <v>100</v>
      </c>
      <c r="N9" s="30">
        <v>2</v>
      </c>
      <c r="O9" s="32">
        <v>870.25</v>
      </c>
      <c r="P9" s="31">
        <f>Tabela1[[#This Row],[Qtd Opção 2]]*Tabela1[[#This Row],[Custo unitário (R$)2]]</f>
        <v>1740.5</v>
      </c>
      <c r="Q9" s="26" t="s">
        <v>211</v>
      </c>
      <c r="R9" s="30">
        <v>100</v>
      </c>
      <c r="S9" s="30">
        <v>2</v>
      </c>
      <c r="T9" s="32">
        <v>870.25</v>
      </c>
      <c r="U9" s="31">
        <f>Tabela1[[#This Row],[Qtd Opção 3]]*Tabela1[[#This Row],[Custo unitário 3 (R$)]]</f>
        <v>1740.5</v>
      </c>
      <c r="V9" s="30">
        <v>14</v>
      </c>
      <c r="W9" s="30">
        <v>1</v>
      </c>
      <c r="X9" s="32">
        <v>5121.91</v>
      </c>
      <c r="Y9" s="33">
        <f t="shared" si="0"/>
        <v>5121.91</v>
      </c>
    </row>
    <row r="10" spans="1:25" ht="30" customHeight="1" x14ac:dyDescent="0.25">
      <c r="A10" s="26">
        <v>2</v>
      </c>
      <c r="B10" s="27" t="s">
        <v>22</v>
      </c>
      <c r="C10" s="28">
        <v>-29.691063140000001</v>
      </c>
      <c r="D10" s="28">
        <v>-53.865682630000002</v>
      </c>
      <c r="E10" s="29" t="s">
        <v>64</v>
      </c>
      <c r="F10" s="29">
        <v>150</v>
      </c>
      <c r="G10" s="26" t="s">
        <v>13</v>
      </c>
      <c r="H10" s="26">
        <v>100</v>
      </c>
      <c r="I10" s="30">
        <v>2</v>
      </c>
      <c r="J10" s="31">
        <v>1260.68</v>
      </c>
      <c r="K10" s="31">
        <f>Tabela1[[#This Row],[Custo unitário (R$)]]*Tabela1[[#This Row],[Qtd Opção 1]]</f>
        <v>2521.36</v>
      </c>
      <c r="L10" s="26" t="s">
        <v>211</v>
      </c>
      <c r="M10" s="30">
        <v>100</v>
      </c>
      <c r="N10" s="30">
        <v>2</v>
      </c>
      <c r="O10" s="32">
        <v>870.25</v>
      </c>
      <c r="P10" s="31">
        <f>Tabela1[[#This Row],[Qtd Opção 2]]*Tabela1[[#This Row],[Custo unitário (R$)2]]</f>
        <v>1740.5</v>
      </c>
      <c r="Q10" s="26" t="s">
        <v>211</v>
      </c>
      <c r="R10" s="30">
        <v>100</v>
      </c>
      <c r="S10" s="30">
        <v>2</v>
      </c>
      <c r="T10" s="32">
        <v>870.25</v>
      </c>
      <c r="U10" s="31">
        <f>Tabela1[[#This Row],[Qtd Opção 3]]*Tabela1[[#This Row],[Custo unitário 3 (R$)]]</f>
        <v>1740.5</v>
      </c>
      <c r="V10" s="30">
        <v>14</v>
      </c>
      <c r="W10" s="30">
        <v>1</v>
      </c>
      <c r="X10" s="32">
        <v>5121.91</v>
      </c>
      <c r="Y10" s="33">
        <f t="shared" si="0"/>
        <v>5121.91</v>
      </c>
    </row>
    <row r="11" spans="1:25" ht="30" customHeight="1" x14ac:dyDescent="0.25">
      <c r="A11" s="26">
        <v>3</v>
      </c>
      <c r="B11" s="27" t="s">
        <v>23</v>
      </c>
      <c r="C11" s="28">
        <v>-29.69549421</v>
      </c>
      <c r="D11" s="28">
        <v>-53.874718639999998</v>
      </c>
      <c r="E11" s="29" t="s">
        <v>63</v>
      </c>
      <c r="F11" s="29" t="s">
        <v>63</v>
      </c>
      <c r="G11" s="26" t="s">
        <v>13</v>
      </c>
      <c r="H11" s="26">
        <v>100</v>
      </c>
      <c r="I11" s="30">
        <v>4</v>
      </c>
      <c r="J11" s="31">
        <v>1260.68</v>
      </c>
      <c r="K11" s="31">
        <f>Tabela1[[#This Row],[Custo unitário (R$)]]*Tabela1[[#This Row],[Qtd Opção 1]]</f>
        <v>5042.72</v>
      </c>
      <c r="L11" s="26" t="s">
        <v>211</v>
      </c>
      <c r="M11" s="30">
        <v>100</v>
      </c>
      <c r="N11" s="30">
        <v>4</v>
      </c>
      <c r="O11" s="32">
        <v>870.25</v>
      </c>
      <c r="P11" s="31">
        <f>Tabela1[[#This Row],[Qtd Opção 2]]*Tabela1[[#This Row],[Custo unitário (R$)2]]</f>
        <v>3481</v>
      </c>
      <c r="Q11" s="26" t="s">
        <v>211</v>
      </c>
      <c r="R11" s="30">
        <v>100</v>
      </c>
      <c r="S11" s="30">
        <v>4</v>
      </c>
      <c r="T11" s="32">
        <v>870.25</v>
      </c>
      <c r="U11" s="31">
        <f>Tabela1[[#This Row],[Qtd Opção 3]]*Tabela1[[#This Row],[Custo unitário 3 (R$)]]</f>
        <v>3481</v>
      </c>
      <c r="V11" s="30">
        <v>14</v>
      </c>
      <c r="W11" s="30">
        <v>2</v>
      </c>
      <c r="X11" s="32">
        <v>5121.91</v>
      </c>
      <c r="Y11" s="33">
        <f t="shared" si="0"/>
        <v>10243.82</v>
      </c>
    </row>
    <row r="12" spans="1:25" ht="30" customHeight="1" x14ac:dyDescent="0.25">
      <c r="A12" s="26">
        <v>4</v>
      </c>
      <c r="B12" s="27" t="s">
        <v>24</v>
      </c>
      <c r="C12" s="28">
        <v>-29.699105289999999</v>
      </c>
      <c r="D12" s="28">
        <v>-53.720120569999999</v>
      </c>
      <c r="E12" s="29" t="s">
        <v>64</v>
      </c>
      <c r="F12" s="29">
        <v>150</v>
      </c>
      <c r="G12" s="26" t="s">
        <v>13</v>
      </c>
      <c r="H12" s="26">
        <v>71.5</v>
      </c>
      <c r="I12" s="30">
        <v>6</v>
      </c>
      <c r="J12" s="31">
        <v>692.84</v>
      </c>
      <c r="K12" s="31">
        <f>Tabela1[[#This Row],[Custo unitário (R$)]]*Tabela1[[#This Row],[Qtd Opção 1]]</f>
        <v>4157.04</v>
      </c>
      <c r="L12" s="26" t="s">
        <v>211</v>
      </c>
      <c r="M12" s="30">
        <v>90</v>
      </c>
      <c r="N12" s="30">
        <v>6</v>
      </c>
      <c r="O12" s="32">
        <v>718.38</v>
      </c>
      <c r="P12" s="31">
        <f>Tabela1[[#This Row],[Qtd Opção 2]]*Tabela1[[#This Row],[Custo unitário (R$)2]]</f>
        <v>4310.28</v>
      </c>
      <c r="Q12" s="26" t="s">
        <v>56</v>
      </c>
      <c r="R12" s="30">
        <v>70</v>
      </c>
      <c r="S12" s="30">
        <v>6</v>
      </c>
      <c r="T12" s="32">
        <v>890</v>
      </c>
      <c r="U12" s="31">
        <f>Tabela1[[#This Row],[Qtd Opção 3]]*Tabela1[[#This Row],[Custo unitário 3 (R$)]]</f>
        <v>5340</v>
      </c>
      <c r="V12" s="30"/>
      <c r="W12" s="30"/>
      <c r="X12" s="32">
        <v>0</v>
      </c>
      <c r="Y12" s="33">
        <f t="shared" si="0"/>
        <v>0</v>
      </c>
    </row>
    <row r="13" spans="1:25" ht="30" customHeight="1" x14ac:dyDescent="0.25">
      <c r="A13" s="26">
        <v>4</v>
      </c>
      <c r="B13" s="27" t="s">
        <v>24</v>
      </c>
      <c r="C13" s="28">
        <v>-29.699105289999999</v>
      </c>
      <c r="D13" s="28">
        <v>-53.720120569999999</v>
      </c>
      <c r="E13" s="29" t="s">
        <v>63</v>
      </c>
      <c r="F13" s="29" t="s">
        <v>63</v>
      </c>
      <c r="G13" s="26" t="s">
        <v>13</v>
      </c>
      <c r="H13" s="26">
        <v>100</v>
      </c>
      <c r="I13" s="30">
        <v>2</v>
      </c>
      <c r="J13" s="31">
        <v>1260.68</v>
      </c>
      <c r="K13" s="31">
        <f>Tabela1[[#This Row],[Custo unitário (R$)]]*Tabela1[[#This Row],[Qtd Opção 1]]</f>
        <v>2521.36</v>
      </c>
      <c r="L13" s="26" t="s">
        <v>211</v>
      </c>
      <c r="M13" s="30">
        <v>100</v>
      </c>
      <c r="N13" s="30">
        <v>2</v>
      </c>
      <c r="O13" s="32">
        <v>870.25</v>
      </c>
      <c r="P13" s="31">
        <f>Tabela1[[#This Row],[Qtd Opção 2]]*Tabela1[[#This Row],[Custo unitário (R$)2]]</f>
        <v>1740.5</v>
      </c>
      <c r="Q13" s="26" t="s">
        <v>211</v>
      </c>
      <c r="R13" s="30">
        <v>100</v>
      </c>
      <c r="S13" s="30">
        <v>2</v>
      </c>
      <c r="T13" s="32">
        <v>870.25</v>
      </c>
      <c r="U13" s="31">
        <f>Tabela1[[#This Row],[Qtd Opção 3]]*Tabela1[[#This Row],[Custo unitário 3 (R$)]]</f>
        <v>1740.5</v>
      </c>
      <c r="V13" s="30">
        <v>14</v>
      </c>
      <c r="W13" s="30">
        <v>1</v>
      </c>
      <c r="X13" s="32">
        <v>5121.91</v>
      </c>
      <c r="Y13" s="33">
        <f t="shared" si="0"/>
        <v>5121.91</v>
      </c>
    </row>
    <row r="14" spans="1:25" ht="30" customHeight="1" x14ac:dyDescent="0.25">
      <c r="A14" s="26">
        <v>5</v>
      </c>
      <c r="B14" s="27" t="s">
        <v>25</v>
      </c>
      <c r="C14" s="28">
        <v>-29.70056172</v>
      </c>
      <c r="D14" s="28">
        <v>-53.736343079999997</v>
      </c>
      <c r="E14" s="29" t="s">
        <v>63</v>
      </c>
      <c r="F14" s="29" t="s">
        <v>63</v>
      </c>
      <c r="G14" s="26" t="s">
        <v>13</v>
      </c>
      <c r="H14" s="26">
        <v>100</v>
      </c>
      <c r="I14" s="30">
        <v>2</v>
      </c>
      <c r="J14" s="31">
        <v>1260.68</v>
      </c>
      <c r="K14" s="31">
        <f>Tabela1[[#This Row],[Custo unitário (R$)]]*Tabela1[[#This Row],[Qtd Opção 1]]</f>
        <v>2521.36</v>
      </c>
      <c r="L14" s="26" t="s">
        <v>211</v>
      </c>
      <c r="M14" s="30">
        <v>100</v>
      </c>
      <c r="N14" s="30">
        <v>2</v>
      </c>
      <c r="O14" s="32">
        <v>870.25</v>
      </c>
      <c r="P14" s="31">
        <f>Tabela1[[#This Row],[Qtd Opção 2]]*Tabela1[[#This Row],[Custo unitário (R$)2]]</f>
        <v>1740.5</v>
      </c>
      <c r="Q14" s="26" t="s">
        <v>211</v>
      </c>
      <c r="R14" s="30">
        <v>100</v>
      </c>
      <c r="S14" s="30">
        <v>2</v>
      </c>
      <c r="T14" s="32">
        <v>870.25</v>
      </c>
      <c r="U14" s="31">
        <f>Tabela1[[#This Row],[Qtd Opção 3]]*Tabela1[[#This Row],[Custo unitário 3 (R$)]]</f>
        <v>1740.5</v>
      </c>
      <c r="V14" s="30">
        <v>14</v>
      </c>
      <c r="W14" s="30">
        <v>1</v>
      </c>
      <c r="X14" s="32">
        <v>5121.91</v>
      </c>
      <c r="Y14" s="33">
        <f t="shared" si="0"/>
        <v>5121.91</v>
      </c>
    </row>
    <row r="15" spans="1:25" ht="30" customHeight="1" x14ac:dyDescent="0.25">
      <c r="A15" s="26">
        <v>6</v>
      </c>
      <c r="B15" s="27" t="s">
        <v>26</v>
      </c>
      <c r="C15" s="28">
        <v>-29.694279139999999</v>
      </c>
      <c r="D15" s="28">
        <v>-53.824681429999998</v>
      </c>
      <c r="E15" s="29" t="s">
        <v>65</v>
      </c>
      <c r="F15" s="29">
        <v>100</v>
      </c>
      <c r="G15" s="26" t="s">
        <v>13</v>
      </c>
      <c r="H15" s="26">
        <v>70</v>
      </c>
      <c r="I15" s="30">
        <v>2</v>
      </c>
      <c r="J15" s="31">
        <v>1078.8800000000001</v>
      </c>
      <c r="K15" s="31">
        <f>Tabela1[[#This Row],[Custo unitário (R$)]]*Tabela1[[#This Row],[Qtd Opção 1]]</f>
        <v>2157.7600000000002</v>
      </c>
      <c r="L15" s="26" t="s">
        <v>211</v>
      </c>
      <c r="M15" s="30">
        <v>100</v>
      </c>
      <c r="N15" s="30">
        <v>2</v>
      </c>
      <c r="O15" s="32">
        <v>870.25</v>
      </c>
      <c r="P15" s="31">
        <f>Tabela1[[#This Row],[Qtd Opção 2]]*Tabela1[[#This Row],[Custo unitário (R$)2]]</f>
        <v>1740.5</v>
      </c>
      <c r="Q15" s="26" t="s">
        <v>211</v>
      </c>
      <c r="R15" s="30">
        <v>100</v>
      </c>
      <c r="S15" s="30">
        <v>2</v>
      </c>
      <c r="T15" s="32">
        <v>870.25</v>
      </c>
      <c r="U15" s="31">
        <f>Tabela1[[#This Row],[Qtd Opção 3]]*Tabela1[[#This Row],[Custo unitário 3 (R$)]]</f>
        <v>1740.5</v>
      </c>
      <c r="V15" s="30"/>
      <c r="W15" s="30"/>
      <c r="X15" s="32">
        <v>0</v>
      </c>
      <c r="Y15" s="33">
        <f t="shared" si="0"/>
        <v>0</v>
      </c>
    </row>
    <row r="16" spans="1:25" ht="30" customHeight="1" x14ac:dyDescent="0.25">
      <c r="A16" s="26">
        <v>6</v>
      </c>
      <c r="B16" s="27" t="s">
        <v>26</v>
      </c>
      <c r="C16" s="28">
        <v>-29.694279139999999</v>
      </c>
      <c r="D16" s="28">
        <v>-53.824681429999998</v>
      </c>
      <c r="E16" s="29" t="s">
        <v>64</v>
      </c>
      <c r="F16" s="29">
        <v>150</v>
      </c>
      <c r="G16" s="26" t="s">
        <v>13</v>
      </c>
      <c r="H16" s="26">
        <v>71.5</v>
      </c>
      <c r="I16" s="30">
        <v>5</v>
      </c>
      <c r="J16" s="31">
        <v>692.84</v>
      </c>
      <c r="K16" s="31">
        <f>Tabela1[[#This Row],[Custo unitário (R$)]]*Tabela1[[#This Row],[Qtd Opção 1]]</f>
        <v>3464.2000000000003</v>
      </c>
      <c r="L16" s="26" t="s">
        <v>211</v>
      </c>
      <c r="M16" s="30">
        <v>90</v>
      </c>
      <c r="N16" s="30">
        <v>5</v>
      </c>
      <c r="O16" s="32">
        <v>718.38</v>
      </c>
      <c r="P16" s="31">
        <f>Tabela1[[#This Row],[Qtd Opção 2]]*Tabela1[[#This Row],[Custo unitário (R$)2]]</f>
        <v>3591.9</v>
      </c>
      <c r="Q16" s="26" t="s">
        <v>56</v>
      </c>
      <c r="R16" s="30">
        <v>70</v>
      </c>
      <c r="S16" s="30">
        <v>5</v>
      </c>
      <c r="T16" s="32">
        <v>890</v>
      </c>
      <c r="U16" s="31">
        <f>Tabela1[[#This Row],[Qtd Opção 3]]*Tabela1[[#This Row],[Custo unitário 3 (R$)]]</f>
        <v>4450</v>
      </c>
      <c r="V16" s="30"/>
      <c r="W16" s="30"/>
      <c r="X16" s="32">
        <v>0</v>
      </c>
      <c r="Y16" s="33">
        <f t="shared" si="0"/>
        <v>0</v>
      </c>
    </row>
    <row r="17" spans="1:25" ht="30" customHeight="1" x14ac:dyDescent="0.25">
      <c r="A17" s="26">
        <v>7</v>
      </c>
      <c r="B17" s="27" t="s">
        <v>27</v>
      </c>
      <c r="C17" s="28">
        <v>-29.695875279999999</v>
      </c>
      <c r="D17" s="28">
        <v>-53.816258550000001</v>
      </c>
      <c r="E17" s="29" t="s">
        <v>66</v>
      </c>
      <c r="F17" s="29">
        <v>150</v>
      </c>
      <c r="G17" s="26" t="s">
        <v>13</v>
      </c>
      <c r="H17" s="26">
        <v>71.5</v>
      </c>
      <c r="I17" s="30">
        <v>1</v>
      </c>
      <c r="J17" s="31">
        <v>692.84</v>
      </c>
      <c r="K17" s="31">
        <f>Tabela1[[#This Row],[Custo unitário (R$)]]*Tabela1[[#This Row],[Qtd Opção 1]]</f>
        <v>692.84</v>
      </c>
      <c r="L17" s="26" t="s">
        <v>211</v>
      </c>
      <c r="M17" s="30">
        <v>90</v>
      </c>
      <c r="N17" s="30">
        <v>1</v>
      </c>
      <c r="O17" s="32">
        <v>718.38</v>
      </c>
      <c r="P17" s="31">
        <f>Tabela1[[#This Row],[Qtd Opção 2]]*Tabela1[[#This Row],[Custo unitário (R$)2]]</f>
        <v>718.38</v>
      </c>
      <c r="Q17" s="26" t="s">
        <v>56</v>
      </c>
      <c r="R17" s="30">
        <v>70</v>
      </c>
      <c r="S17" s="30">
        <v>1</v>
      </c>
      <c r="T17" s="32">
        <v>890</v>
      </c>
      <c r="U17" s="31">
        <f>Tabela1[[#This Row],[Qtd Opção 3]]*Tabela1[[#This Row],[Custo unitário 3 (R$)]]</f>
        <v>890</v>
      </c>
      <c r="V17" s="30"/>
      <c r="W17" s="30"/>
      <c r="X17" s="32">
        <v>0</v>
      </c>
      <c r="Y17" s="33">
        <f t="shared" si="0"/>
        <v>0</v>
      </c>
    </row>
    <row r="18" spans="1:25" ht="30" customHeight="1" x14ac:dyDescent="0.25">
      <c r="A18" s="26">
        <v>7</v>
      </c>
      <c r="B18" s="27" t="s">
        <v>27</v>
      </c>
      <c r="C18" s="28">
        <v>-29.695875279999999</v>
      </c>
      <c r="D18" s="28">
        <v>-53.816258550000001</v>
      </c>
      <c r="E18" s="29" t="s">
        <v>66</v>
      </c>
      <c r="F18" s="29">
        <v>250</v>
      </c>
      <c r="G18" s="26" t="s">
        <v>13</v>
      </c>
      <c r="H18" s="26">
        <v>108.4</v>
      </c>
      <c r="I18" s="30">
        <v>7</v>
      </c>
      <c r="J18" s="31">
        <v>739.38</v>
      </c>
      <c r="K18" s="31">
        <f>Tabela1[[#This Row],[Custo unitário (R$)]]*Tabela1[[#This Row],[Qtd Opção 1]]</f>
        <v>5175.66</v>
      </c>
      <c r="L18" s="26" t="s">
        <v>211</v>
      </c>
      <c r="M18" s="30">
        <v>140</v>
      </c>
      <c r="N18" s="30">
        <v>7</v>
      </c>
      <c r="O18" s="32">
        <v>761.07</v>
      </c>
      <c r="P18" s="31">
        <f>Tabela1[[#This Row],[Qtd Opção 2]]*Tabela1[[#This Row],[Custo unitário (R$)2]]</f>
        <v>5327.4900000000007</v>
      </c>
      <c r="Q18" s="26" t="s">
        <v>56</v>
      </c>
      <c r="R18" s="30">
        <v>150</v>
      </c>
      <c r="S18" s="30">
        <v>7</v>
      </c>
      <c r="T18" s="32">
        <v>1400</v>
      </c>
      <c r="U18" s="31">
        <f>Tabela1[[#This Row],[Qtd Opção 3]]*Tabela1[[#This Row],[Custo unitário 3 (R$)]]</f>
        <v>9800</v>
      </c>
      <c r="V18" s="30"/>
      <c r="W18" s="30"/>
      <c r="X18" s="32">
        <v>0</v>
      </c>
      <c r="Y18" s="33">
        <f t="shared" si="0"/>
        <v>0</v>
      </c>
    </row>
    <row r="19" spans="1:25" ht="30" customHeight="1" x14ac:dyDescent="0.25">
      <c r="A19" s="26">
        <v>7</v>
      </c>
      <c r="B19" s="27" t="s">
        <v>27</v>
      </c>
      <c r="C19" s="28">
        <v>-29.695875279999999</v>
      </c>
      <c r="D19" s="28">
        <v>-53.816258550000001</v>
      </c>
      <c r="E19" s="29" t="s">
        <v>64</v>
      </c>
      <c r="F19" s="29">
        <v>250</v>
      </c>
      <c r="G19" s="26" t="s">
        <v>13</v>
      </c>
      <c r="H19" s="26">
        <v>108.4</v>
      </c>
      <c r="I19" s="30">
        <v>1</v>
      </c>
      <c r="J19" s="31">
        <v>739.38</v>
      </c>
      <c r="K19" s="31">
        <f>Tabela1[[#This Row],[Custo unitário (R$)]]*Tabela1[[#This Row],[Qtd Opção 1]]</f>
        <v>739.38</v>
      </c>
      <c r="L19" s="26" t="s">
        <v>211</v>
      </c>
      <c r="M19" s="30">
        <v>140</v>
      </c>
      <c r="N19" s="30">
        <v>1</v>
      </c>
      <c r="O19" s="32">
        <v>761.07</v>
      </c>
      <c r="P19" s="31">
        <f>Tabela1[[#This Row],[Qtd Opção 2]]*Tabela1[[#This Row],[Custo unitário (R$)2]]</f>
        <v>761.07</v>
      </c>
      <c r="Q19" s="26" t="s">
        <v>56</v>
      </c>
      <c r="R19" s="30">
        <v>150</v>
      </c>
      <c r="S19" s="30">
        <v>1</v>
      </c>
      <c r="T19" s="32">
        <v>1400</v>
      </c>
      <c r="U19" s="31">
        <f>Tabela1[[#This Row],[Qtd Opção 3]]*Tabela1[[#This Row],[Custo unitário 3 (R$)]]</f>
        <v>1400</v>
      </c>
      <c r="V19" s="30"/>
      <c r="W19" s="30"/>
      <c r="X19" s="32">
        <v>0</v>
      </c>
      <c r="Y19" s="33">
        <f t="shared" si="0"/>
        <v>0</v>
      </c>
    </row>
    <row r="20" spans="1:25" ht="30" customHeight="1" x14ac:dyDescent="0.25">
      <c r="A20" s="26">
        <v>8</v>
      </c>
      <c r="B20" s="27" t="s">
        <v>28</v>
      </c>
      <c r="C20" s="28">
        <v>-29.70132005</v>
      </c>
      <c r="D20" s="28">
        <v>-53.810222279999998</v>
      </c>
      <c r="E20" s="29" t="s">
        <v>66</v>
      </c>
      <c r="F20" s="29">
        <v>250</v>
      </c>
      <c r="G20" s="26" t="s">
        <v>13</v>
      </c>
      <c r="H20" s="26">
        <v>130</v>
      </c>
      <c r="I20" s="30">
        <v>2</v>
      </c>
      <c r="J20" s="31">
        <v>1692.08</v>
      </c>
      <c r="K20" s="31">
        <f>Tabela1[[#This Row],[Custo unitário (R$)]]*Tabela1[[#This Row],[Qtd Opção 1]]</f>
        <v>3384.16</v>
      </c>
      <c r="L20" s="26" t="s">
        <v>211</v>
      </c>
      <c r="M20" s="30">
        <v>100</v>
      </c>
      <c r="N20" s="30">
        <v>2</v>
      </c>
      <c r="O20" s="32">
        <v>870.25</v>
      </c>
      <c r="P20" s="31">
        <f>Tabela1[[#This Row],[Qtd Opção 2]]*Tabela1[[#This Row],[Custo unitário (R$)2]]</f>
        <v>1740.5</v>
      </c>
      <c r="Q20" s="26" t="s">
        <v>211</v>
      </c>
      <c r="R20" s="30">
        <v>100</v>
      </c>
      <c r="S20" s="30">
        <v>2</v>
      </c>
      <c r="T20" s="32">
        <v>870.25</v>
      </c>
      <c r="U20" s="31">
        <f>Tabela1[[#This Row],[Qtd Opção 3]]*Tabela1[[#This Row],[Custo unitário 3 (R$)]]</f>
        <v>1740.5</v>
      </c>
      <c r="V20" s="30"/>
      <c r="W20" s="30"/>
      <c r="X20" s="32">
        <v>0</v>
      </c>
      <c r="Y20" s="33">
        <f t="shared" si="0"/>
        <v>0</v>
      </c>
    </row>
    <row r="21" spans="1:25" ht="30" customHeight="1" x14ac:dyDescent="0.25">
      <c r="A21" s="26">
        <v>8</v>
      </c>
      <c r="B21" s="27" t="s">
        <v>28</v>
      </c>
      <c r="C21" s="28">
        <v>-29.70132005</v>
      </c>
      <c r="D21" s="28">
        <v>-53.810222279999998</v>
      </c>
      <c r="E21" s="29" t="s">
        <v>66</v>
      </c>
      <c r="F21" s="29">
        <v>400</v>
      </c>
      <c r="G21" s="26" t="s">
        <v>13</v>
      </c>
      <c r="H21" s="26">
        <v>200</v>
      </c>
      <c r="I21" s="30">
        <v>4</v>
      </c>
      <c r="J21" s="31">
        <v>2281.34</v>
      </c>
      <c r="K21" s="31">
        <f>Tabela1[[#This Row],[Custo unitário (R$)]]*Tabela1[[#This Row],[Qtd Opção 1]]</f>
        <v>9125.36</v>
      </c>
      <c r="L21" s="26" t="s">
        <v>211</v>
      </c>
      <c r="M21" s="30">
        <v>300</v>
      </c>
      <c r="N21" s="30">
        <v>4</v>
      </c>
      <c r="O21" s="32">
        <v>2086.0100000000002</v>
      </c>
      <c r="P21" s="31">
        <f>Tabela1[[#This Row],[Qtd Opção 2]]*Tabela1[[#This Row],[Custo unitário (R$)2]]</f>
        <v>8344.0400000000009</v>
      </c>
      <c r="Q21" s="26" t="s">
        <v>211</v>
      </c>
      <c r="R21" s="30">
        <v>300</v>
      </c>
      <c r="S21" s="30">
        <v>4</v>
      </c>
      <c r="T21" s="32">
        <v>2086.0100000000002</v>
      </c>
      <c r="U21" s="31">
        <f>Tabela1[[#This Row],[Qtd Opção 3]]*Tabela1[[#This Row],[Custo unitário 3 (R$)]]</f>
        <v>8344.0400000000009</v>
      </c>
      <c r="V21" s="30"/>
      <c r="W21" s="30"/>
      <c r="X21" s="32">
        <v>0</v>
      </c>
      <c r="Y21" s="33">
        <f t="shared" si="0"/>
        <v>0</v>
      </c>
    </row>
    <row r="22" spans="1:25" ht="30" customHeight="1" x14ac:dyDescent="0.25">
      <c r="A22" s="26">
        <v>8</v>
      </c>
      <c r="B22" s="27" t="s">
        <v>28</v>
      </c>
      <c r="C22" s="28">
        <v>-29.70132005</v>
      </c>
      <c r="D22" s="28">
        <v>-53.810222279999998</v>
      </c>
      <c r="E22" s="29" t="s">
        <v>67</v>
      </c>
      <c r="F22" s="29">
        <v>250</v>
      </c>
      <c r="G22" s="26" t="s">
        <v>13</v>
      </c>
      <c r="H22" s="26">
        <v>130</v>
      </c>
      <c r="I22" s="30">
        <v>1</v>
      </c>
      <c r="J22" s="31">
        <v>1692.08</v>
      </c>
      <c r="K22" s="31">
        <f>Tabela1[[#This Row],[Custo unitário (R$)]]*Tabela1[[#This Row],[Qtd Opção 1]]</f>
        <v>1692.08</v>
      </c>
      <c r="L22" s="26" t="s">
        <v>211</v>
      </c>
      <c r="M22" s="30">
        <v>100</v>
      </c>
      <c r="N22" s="30">
        <v>1</v>
      </c>
      <c r="O22" s="32">
        <v>870.25</v>
      </c>
      <c r="P22" s="31">
        <f>Tabela1[[#This Row],[Qtd Opção 2]]*Tabela1[[#This Row],[Custo unitário (R$)2]]</f>
        <v>870.25</v>
      </c>
      <c r="Q22" s="26" t="s">
        <v>211</v>
      </c>
      <c r="R22" s="30">
        <v>100</v>
      </c>
      <c r="S22" s="30">
        <v>1</v>
      </c>
      <c r="T22" s="32">
        <v>870.25</v>
      </c>
      <c r="U22" s="31">
        <f>Tabela1[[#This Row],[Qtd Opção 3]]*Tabela1[[#This Row],[Custo unitário 3 (R$)]]</f>
        <v>870.25</v>
      </c>
      <c r="V22" s="30"/>
      <c r="W22" s="30"/>
      <c r="X22" s="32">
        <v>0</v>
      </c>
      <c r="Y22" s="33">
        <f t="shared" si="0"/>
        <v>0</v>
      </c>
    </row>
    <row r="23" spans="1:25" ht="30" customHeight="1" x14ac:dyDescent="0.25">
      <c r="A23" s="26">
        <v>8</v>
      </c>
      <c r="B23" s="27" t="s">
        <v>28</v>
      </c>
      <c r="C23" s="28">
        <v>-29.70132005</v>
      </c>
      <c r="D23" s="28">
        <v>-53.810222279999998</v>
      </c>
      <c r="E23" s="29" t="s">
        <v>67</v>
      </c>
      <c r="F23" s="29">
        <v>400</v>
      </c>
      <c r="G23" s="26" t="s">
        <v>13</v>
      </c>
      <c r="H23" s="26">
        <v>200</v>
      </c>
      <c r="I23" s="30">
        <v>5</v>
      </c>
      <c r="J23" s="31">
        <v>2281.34</v>
      </c>
      <c r="K23" s="31">
        <f>Tabela1[[#This Row],[Custo unitário (R$)]]*Tabela1[[#This Row],[Qtd Opção 1]]</f>
        <v>11406.7</v>
      </c>
      <c r="L23" s="26" t="s">
        <v>211</v>
      </c>
      <c r="M23" s="30">
        <v>300</v>
      </c>
      <c r="N23" s="30">
        <v>5</v>
      </c>
      <c r="O23" s="32">
        <v>2086.0100000000002</v>
      </c>
      <c r="P23" s="31">
        <f>Tabela1[[#This Row],[Qtd Opção 2]]*Tabela1[[#This Row],[Custo unitário (R$)2]]</f>
        <v>10430.050000000001</v>
      </c>
      <c r="Q23" s="26" t="s">
        <v>211</v>
      </c>
      <c r="R23" s="30">
        <v>300</v>
      </c>
      <c r="S23" s="30">
        <v>5</v>
      </c>
      <c r="T23" s="32">
        <v>2086.0100000000002</v>
      </c>
      <c r="U23" s="31">
        <f>Tabela1[[#This Row],[Qtd Opção 3]]*Tabela1[[#This Row],[Custo unitário 3 (R$)]]</f>
        <v>10430.050000000001</v>
      </c>
      <c r="V23" s="30"/>
      <c r="W23" s="30"/>
      <c r="X23" s="32">
        <v>0</v>
      </c>
      <c r="Y23" s="33">
        <f t="shared" si="0"/>
        <v>0</v>
      </c>
    </row>
    <row r="24" spans="1:25" ht="30" customHeight="1" x14ac:dyDescent="0.25">
      <c r="A24" s="26">
        <v>8</v>
      </c>
      <c r="B24" s="27" t="s">
        <v>28</v>
      </c>
      <c r="C24" s="28">
        <v>-29.70132005</v>
      </c>
      <c r="D24" s="28">
        <v>-53.810222279999998</v>
      </c>
      <c r="E24" s="29" t="s">
        <v>64</v>
      </c>
      <c r="F24" s="29">
        <v>150</v>
      </c>
      <c r="G24" s="26" t="s">
        <v>13</v>
      </c>
      <c r="H24" s="26">
        <v>70</v>
      </c>
      <c r="I24" s="30">
        <v>2</v>
      </c>
      <c r="J24" s="31">
        <v>1078.8800000000001</v>
      </c>
      <c r="K24" s="31">
        <f>Tabela1[[#This Row],[Custo unitário (R$)]]*Tabela1[[#This Row],[Qtd Opção 1]]</f>
        <v>2157.7600000000002</v>
      </c>
      <c r="L24" s="26" t="s">
        <v>211</v>
      </c>
      <c r="M24" s="30">
        <v>100</v>
      </c>
      <c r="N24" s="30">
        <v>2</v>
      </c>
      <c r="O24" s="32">
        <v>870.25</v>
      </c>
      <c r="P24" s="31">
        <f>Tabela1[[#This Row],[Qtd Opção 2]]*Tabela1[[#This Row],[Custo unitário (R$)2]]</f>
        <v>1740.5</v>
      </c>
      <c r="Q24" s="26" t="s">
        <v>211</v>
      </c>
      <c r="R24" s="30">
        <v>100</v>
      </c>
      <c r="S24" s="30">
        <v>2</v>
      </c>
      <c r="T24" s="32">
        <v>870.25</v>
      </c>
      <c r="U24" s="31">
        <f>Tabela1[[#This Row],[Qtd Opção 3]]*Tabela1[[#This Row],[Custo unitário 3 (R$)]]</f>
        <v>1740.5</v>
      </c>
      <c r="V24" s="30"/>
      <c r="W24" s="30"/>
      <c r="X24" s="32">
        <v>0</v>
      </c>
      <c r="Y24" s="33">
        <f t="shared" si="0"/>
        <v>0</v>
      </c>
    </row>
    <row r="25" spans="1:25" ht="30" customHeight="1" x14ac:dyDescent="0.25">
      <c r="A25" s="26">
        <v>8</v>
      </c>
      <c r="B25" s="27" t="s">
        <v>28</v>
      </c>
      <c r="C25" s="28">
        <v>-29.70132005</v>
      </c>
      <c r="D25" s="28">
        <v>-53.810222279999998</v>
      </c>
      <c r="E25" s="29" t="s">
        <v>64</v>
      </c>
      <c r="F25" s="29">
        <v>400</v>
      </c>
      <c r="G25" s="26" t="s">
        <v>13</v>
      </c>
      <c r="H25" s="26">
        <v>200</v>
      </c>
      <c r="I25" s="30">
        <v>1</v>
      </c>
      <c r="J25" s="31">
        <v>2281.34</v>
      </c>
      <c r="K25" s="31">
        <f>Tabela1[[#This Row],[Custo unitário (R$)]]*Tabela1[[#This Row],[Qtd Opção 1]]</f>
        <v>2281.34</v>
      </c>
      <c r="L25" s="26" t="s">
        <v>211</v>
      </c>
      <c r="M25" s="30">
        <v>300</v>
      </c>
      <c r="N25" s="30">
        <v>1</v>
      </c>
      <c r="O25" s="32">
        <v>2086.0100000000002</v>
      </c>
      <c r="P25" s="31">
        <f>Tabela1[[#This Row],[Qtd Opção 2]]*Tabela1[[#This Row],[Custo unitário (R$)2]]</f>
        <v>2086.0100000000002</v>
      </c>
      <c r="Q25" s="26" t="s">
        <v>211</v>
      </c>
      <c r="R25" s="30">
        <v>300</v>
      </c>
      <c r="S25" s="30">
        <v>1</v>
      </c>
      <c r="T25" s="32">
        <v>2086.0100000000002</v>
      </c>
      <c r="U25" s="31">
        <f>Tabela1[[#This Row],[Qtd Opção 3]]*Tabela1[[#This Row],[Custo unitário 3 (R$)]]</f>
        <v>2086.0100000000002</v>
      </c>
      <c r="V25" s="30"/>
      <c r="W25" s="30"/>
      <c r="X25" s="32">
        <v>0</v>
      </c>
      <c r="Y25" s="33">
        <f t="shared" si="0"/>
        <v>0</v>
      </c>
    </row>
    <row r="26" spans="1:25" ht="30" customHeight="1" x14ac:dyDescent="0.25">
      <c r="A26" s="26">
        <v>9</v>
      </c>
      <c r="B26" s="27" t="s">
        <v>29</v>
      </c>
      <c r="C26" s="28">
        <v>-29.684784910000001</v>
      </c>
      <c r="D26" s="28">
        <v>-53.802782659999998</v>
      </c>
      <c r="E26" s="29" t="s">
        <v>64</v>
      </c>
      <c r="F26" s="29">
        <v>150</v>
      </c>
      <c r="G26" s="26" t="s">
        <v>13</v>
      </c>
      <c r="H26" s="26">
        <v>71.5</v>
      </c>
      <c r="I26" s="30">
        <v>5</v>
      </c>
      <c r="J26" s="31">
        <v>692.84</v>
      </c>
      <c r="K26" s="31">
        <f>Tabela1[[#This Row],[Custo unitário (R$)]]*Tabela1[[#This Row],[Qtd Opção 1]]</f>
        <v>3464.2000000000003</v>
      </c>
      <c r="L26" s="26" t="s">
        <v>211</v>
      </c>
      <c r="M26" s="30">
        <v>90</v>
      </c>
      <c r="N26" s="30">
        <v>5</v>
      </c>
      <c r="O26" s="32">
        <v>718.38</v>
      </c>
      <c r="P26" s="31">
        <f>Tabela1[[#This Row],[Qtd Opção 2]]*Tabela1[[#This Row],[Custo unitário (R$)2]]</f>
        <v>3591.9</v>
      </c>
      <c r="Q26" s="26" t="s">
        <v>56</v>
      </c>
      <c r="R26" s="30">
        <v>70</v>
      </c>
      <c r="S26" s="30">
        <v>5</v>
      </c>
      <c r="T26" s="32">
        <v>890</v>
      </c>
      <c r="U26" s="31">
        <f>Tabela1[[#This Row],[Qtd Opção 3]]*Tabela1[[#This Row],[Custo unitário 3 (R$)]]</f>
        <v>4450</v>
      </c>
      <c r="V26" s="30"/>
      <c r="W26" s="30"/>
      <c r="X26" s="32">
        <v>0</v>
      </c>
      <c r="Y26" s="33">
        <f t="shared" si="0"/>
        <v>0</v>
      </c>
    </row>
    <row r="27" spans="1:25" ht="30" customHeight="1" x14ac:dyDescent="0.25">
      <c r="A27" s="26">
        <v>9</v>
      </c>
      <c r="B27" s="27" t="s">
        <v>29</v>
      </c>
      <c r="C27" s="28">
        <v>-29.684784910000001</v>
      </c>
      <c r="D27" s="28">
        <v>-53.802782659999998</v>
      </c>
      <c r="E27" s="29" t="s">
        <v>64</v>
      </c>
      <c r="F27" s="29">
        <v>250</v>
      </c>
      <c r="G27" s="26" t="s">
        <v>13</v>
      </c>
      <c r="H27" s="26">
        <v>108.4</v>
      </c>
      <c r="I27" s="30">
        <v>46</v>
      </c>
      <c r="J27" s="31">
        <v>739.38</v>
      </c>
      <c r="K27" s="31">
        <f>Tabela1[[#This Row],[Custo unitário (R$)]]*Tabela1[[#This Row],[Qtd Opção 1]]</f>
        <v>34011.480000000003</v>
      </c>
      <c r="L27" s="26" t="s">
        <v>211</v>
      </c>
      <c r="M27" s="30">
        <v>140</v>
      </c>
      <c r="N27" s="30">
        <v>46</v>
      </c>
      <c r="O27" s="32">
        <v>761.07</v>
      </c>
      <c r="P27" s="31">
        <f>Tabela1[[#This Row],[Qtd Opção 2]]*Tabela1[[#This Row],[Custo unitário (R$)2]]</f>
        <v>35009.22</v>
      </c>
      <c r="Q27" s="26" t="s">
        <v>56</v>
      </c>
      <c r="R27" s="30">
        <v>150</v>
      </c>
      <c r="S27" s="30">
        <v>46</v>
      </c>
      <c r="T27" s="32">
        <v>1400</v>
      </c>
      <c r="U27" s="31">
        <f>Tabela1[[#This Row],[Qtd Opção 3]]*Tabela1[[#This Row],[Custo unitário 3 (R$)]]</f>
        <v>64400</v>
      </c>
      <c r="V27" s="30"/>
      <c r="W27" s="30"/>
      <c r="X27" s="32">
        <v>0</v>
      </c>
      <c r="Y27" s="33">
        <f t="shared" si="0"/>
        <v>0</v>
      </c>
    </row>
    <row r="28" spans="1:25" ht="30" customHeight="1" x14ac:dyDescent="0.25">
      <c r="A28" s="26">
        <v>9</v>
      </c>
      <c r="B28" s="27" t="s">
        <v>29</v>
      </c>
      <c r="C28" s="28">
        <v>-29.684784910000001</v>
      </c>
      <c r="D28" s="28">
        <v>-53.802782659999998</v>
      </c>
      <c r="E28" s="29" t="s">
        <v>64</v>
      </c>
      <c r="F28" s="29">
        <v>400</v>
      </c>
      <c r="G28" s="26" t="s">
        <v>13</v>
      </c>
      <c r="H28" s="26">
        <v>100</v>
      </c>
      <c r="I28" s="30">
        <v>9</v>
      </c>
      <c r="J28" s="31">
        <v>1260.68</v>
      </c>
      <c r="K28" s="31">
        <f>Tabela1[[#This Row],[Custo unitário (R$)]]*Tabela1[[#This Row],[Qtd Opção 1]]</f>
        <v>11346.12</v>
      </c>
      <c r="L28" s="26" t="s">
        <v>211</v>
      </c>
      <c r="M28" s="30">
        <v>100</v>
      </c>
      <c r="N28" s="30">
        <v>9</v>
      </c>
      <c r="O28" s="32">
        <v>870.25</v>
      </c>
      <c r="P28" s="31">
        <f>Tabela1[[#This Row],[Qtd Opção 2]]*Tabela1[[#This Row],[Custo unitário (R$)2]]</f>
        <v>7832.25</v>
      </c>
      <c r="Q28" s="26" t="s">
        <v>211</v>
      </c>
      <c r="R28" s="30">
        <v>100</v>
      </c>
      <c r="S28" s="30">
        <v>9</v>
      </c>
      <c r="T28" s="32">
        <v>870.25</v>
      </c>
      <c r="U28" s="31">
        <f>Tabela1[[#This Row],[Qtd Opção 3]]*Tabela1[[#This Row],[Custo unitário 3 (R$)]]</f>
        <v>7832.25</v>
      </c>
      <c r="V28" s="30"/>
      <c r="W28" s="30"/>
      <c r="X28" s="32">
        <v>0</v>
      </c>
      <c r="Y28" s="33">
        <f t="shared" si="0"/>
        <v>0</v>
      </c>
    </row>
    <row r="29" spans="1:25" ht="30" customHeight="1" x14ac:dyDescent="0.25">
      <c r="A29" s="26">
        <v>9</v>
      </c>
      <c r="B29" s="27" t="s">
        <v>29</v>
      </c>
      <c r="C29" s="28">
        <v>-29.684784910000001</v>
      </c>
      <c r="D29" s="28">
        <v>-53.802782659999998</v>
      </c>
      <c r="E29" s="29" t="s">
        <v>66</v>
      </c>
      <c r="F29" s="29">
        <v>150</v>
      </c>
      <c r="G29" s="26" t="s">
        <v>13</v>
      </c>
      <c r="H29" s="26">
        <v>71.5</v>
      </c>
      <c r="I29" s="30">
        <v>4</v>
      </c>
      <c r="J29" s="31">
        <v>692.84</v>
      </c>
      <c r="K29" s="31">
        <f>Tabela1[[#This Row],[Custo unitário (R$)]]*Tabela1[[#This Row],[Qtd Opção 1]]</f>
        <v>2771.36</v>
      </c>
      <c r="L29" s="26" t="s">
        <v>211</v>
      </c>
      <c r="M29" s="30">
        <v>90</v>
      </c>
      <c r="N29" s="30">
        <v>4</v>
      </c>
      <c r="O29" s="32">
        <v>718.38</v>
      </c>
      <c r="P29" s="31">
        <f>Tabela1[[#This Row],[Qtd Opção 2]]*Tabela1[[#This Row],[Custo unitário (R$)2]]</f>
        <v>2873.52</v>
      </c>
      <c r="Q29" s="26" t="s">
        <v>56</v>
      </c>
      <c r="R29" s="30">
        <v>70</v>
      </c>
      <c r="S29" s="30">
        <v>4</v>
      </c>
      <c r="T29" s="32">
        <v>890</v>
      </c>
      <c r="U29" s="31">
        <f>Tabela1[[#This Row],[Qtd Opção 3]]*Tabela1[[#This Row],[Custo unitário 3 (R$)]]</f>
        <v>3560</v>
      </c>
      <c r="V29" s="30"/>
      <c r="W29" s="30"/>
      <c r="X29" s="32">
        <v>0</v>
      </c>
      <c r="Y29" s="33">
        <f t="shared" si="0"/>
        <v>0</v>
      </c>
    </row>
    <row r="30" spans="1:25" ht="30" customHeight="1" x14ac:dyDescent="0.25">
      <c r="A30" s="26">
        <v>9</v>
      </c>
      <c r="B30" s="27" t="s">
        <v>29</v>
      </c>
      <c r="C30" s="28">
        <v>-29.684784910000001</v>
      </c>
      <c r="D30" s="28">
        <v>-53.802782659999998</v>
      </c>
      <c r="E30" s="29" t="s">
        <v>66</v>
      </c>
      <c r="F30" s="29">
        <v>250</v>
      </c>
      <c r="G30" s="26" t="s">
        <v>13</v>
      </c>
      <c r="H30" s="26">
        <v>108.4</v>
      </c>
      <c r="I30" s="30">
        <v>57</v>
      </c>
      <c r="J30" s="31">
        <v>739.38</v>
      </c>
      <c r="K30" s="31">
        <f>Tabela1[[#This Row],[Custo unitário (R$)]]*Tabela1[[#This Row],[Qtd Opção 1]]</f>
        <v>42144.659999999996</v>
      </c>
      <c r="L30" s="26" t="s">
        <v>211</v>
      </c>
      <c r="M30" s="30">
        <v>140</v>
      </c>
      <c r="N30" s="30">
        <v>57</v>
      </c>
      <c r="O30" s="32">
        <v>761.07</v>
      </c>
      <c r="P30" s="31">
        <f>Tabela1[[#This Row],[Qtd Opção 2]]*Tabela1[[#This Row],[Custo unitário (R$)2]]</f>
        <v>43380.990000000005</v>
      </c>
      <c r="Q30" s="26" t="s">
        <v>56</v>
      </c>
      <c r="R30" s="30">
        <v>150</v>
      </c>
      <c r="S30" s="30">
        <v>57</v>
      </c>
      <c r="T30" s="32">
        <v>1400</v>
      </c>
      <c r="U30" s="31">
        <f>Tabela1[[#This Row],[Qtd Opção 3]]*Tabela1[[#This Row],[Custo unitário 3 (R$)]]</f>
        <v>79800</v>
      </c>
      <c r="V30" s="30"/>
      <c r="W30" s="30"/>
      <c r="X30" s="32">
        <v>0</v>
      </c>
      <c r="Y30" s="33">
        <f t="shared" si="0"/>
        <v>0</v>
      </c>
    </row>
    <row r="31" spans="1:25" ht="30" customHeight="1" x14ac:dyDescent="0.25">
      <c r="A31" s="26">
        <v>9</v>
      </c>
      <c r="B31" s="27" t="s">
        <v>29</v>
      </c>
      <c r="C31" s="28">
        <v>-29.684784910000001</v>
      </c>
      <c r="D31" s="28">
        <v>-53.802782659999998</v>
      </c>
      <c r="E31" s="29" t="s">
        <v>66</v>
      </c>
      <c r="F31" s="29">
        <v>400</v>
      </c>
      <c r="G31" s="26" t="s">
        <v>13</v>
      </c>
      <c r="H31" s="26">
        <v>200</v>
      </c>
      <c r="I31" s="30">
        <v>38</v>
      </c>
      <c r="J31" s="31">
        <v>2281.34</v>
      </c>
      <c r="K31" s="31">
        <f>Tabela1[[#This Row],[Custo unitário (R$)]]*Tabela1[[#This Row],[Qtd Opção 1]]</f>
        <v>86690.920000000013</v>
      </c>
      <c r="L31" s="26" t="s">
        <v>211</v>
      </c>
      <c r="M31" s="30">
        <v>300</v>
      </c>
      <c r="N31" s="30">
        <v>38</v>
      </c>
      <c r="O31" s="34">
        <v>2086.0100000000002</v>
      </c>
      <c r="P31" s="31">
        <f>Tabela1[[#This Row],[Qtd Opção 2]]*Tabela1[[#This Row],[Custo unitário (R$)2]]</f>
        <v>79268.38</v>
      </c>
      <c r="Q31" s="26" t="s">
        <v>211</v>
      </c>
      <c r="R31" s="30">
        <v>300</v>
      </c>
      <c r="S31" s="30">
        <v>38</v>
      </c>
      <c r="T31" s="32">
        <v>2086.0100000000002</v>
      </c>
      <c r="U31" s="31">
        <f>Tabela1[[#This Row],[Qtd Opção 3]]*Tabela1[[#This Row],[Custo unitário 3 (R$)]]</f>
        <v>79268.38</v>
      </c>
      <c r="V31" s="30"/>
      <c r="W31" s="30"/>
      <c r="X31" s="32">
        <v>0</v>
      </c>
      <c r="Y31" s="33">
        <f t="shared" si="0"/>
        <v>0</v>
      </c>
    </row>
    <row r="32" spans="1:25" s="4" customFormat="1" ht="30" customHeight="1" x14ac:dyDescent="0.25">
      <c r="A32" s="26">
        <v>9</v>
      </c>
      <c r="B32" s="27" t="s">
        <v>29</v>
      </c>
      <c r="C32" s="28">
        <v>-29.684784910000001</v>
      </c>
      <c r="D32" s="28">
        <v>-53.802782659999998</v>
      </c>
      <c r="E32" s="29" t="s">
        <v>66</v>
      </c>
      <c r="F32" s="29">
        <v>1000</v>
      </c>
      <c r="G32" s="26" t="s">
        <v>14</v>
      </c>
      <c r="H32" s="26">
        <v>700</v>
      </c>
      <c r="I32" s="30">
        <v>1</v>
      </c>
      <c r="J32" s="31">
        <v>4887.6099999999997</v>
      </c>
      <c r="K32" s="31">
        <f>Tabela1[[#This Row],[Custo unitário (R$)]]*Tabela1[[#This Row],[Qtd Opção 1]]</f>
        <v>4887.6099999999997</v>
      </c>
      <c r="L32" s="26" t="s">
        <v>211</v>
      </c>
      <c r="M32" s="35">
        <v>700</v>
      </c>
      <c r="N32" s="35">
        <v>1</v>
      </c>
      <c r="O32" s="34">
        <v>4887.6099999999997</v>
      </c>
      <c r="P32" s="31">
        <f>Tabela1[[#This Row],[Qtd Opção 2]]*Tabela1[[#This Row],[Custo unitário (R$)2]]</f>
        <v>4887.6099999999997</v>
      </c>
      <c r="Q32" s="26" t="s">
        <v>211</v>
      </c>
      <c r="R32" s="35">
        <v>700</v>
      </c>
      <c r="S32" s="35">
        <v>1</v>
      </c>
      <c r="T32" s="34">
        <v>4887.6099999999997</v>
      </c>
      <c r="U32" s="31">
        <f>Tabela1[[#This Row],[Qtd Opção 3]]*Tabela1[[#This Row],[Custo unitário 3 (R$)]]</f>
        <v>4887.6099999999997</v>
      </c>
      <c r="V32" s="35"/>
      <c r="W32" s="35"/>
      <c r="X32" s="32">
        <v>0</v>
      </c>
      <c r="Y32" s="33">
        <f t="shared" si="0"/>
        <v>0</v>
      </c>
    </row>
    <row r="33" spans="1:25" s="4" customFormat="1" ht="30" customHeight="1" x14ac:dyDescent="0.25">
      <c r="A33" s="26">
        <v>9</v>
      </c>
      <c r="B33" s="27" t="s">
        <v>29</v>
      </c>
      <c r="C33" s="28">
        <v>-29.684784910000001</v>
      </c>
      <c r="D33" s="28">
        <v>-53.802782659999998</v>
      </c>
      <c r="E33" s="29" t="s">
        <v>67</v>
      </c>
      <c r="F33" s="29">
        <v>250</v>
      </c>
      <c r="G33" s="26" t="s">
        <v>13</v>
      </c>
      <c r="H33" s="26">
        <v>108.4</v>
      </c>
      <c r="I33" s="30">
        <v>2</v>
      </c>
      <c r="J33" s="31">
        <v>739.38</v>
      </c>
      <c r="K33" s="31">
        <f>Tabela1[[#This Row],[Custo unitário (R$)]]*Tabela1[[#This Row],[Qtd Opção 1]]</f>
        <v>1478.76</v>
      </c>
      <c r="L33" s="26" t="s">
        <v>211</v>
      </c>
      <c r="M33" s="35">
        <v>140</v>
      </c>
      <c r="N33" s="35">
        <v>2</v>
      </c>
      <c r="O33" s="34">
        <v>761.07</v>
      </c>
      <c r="P33" s="31">
        <f>Tabela1[[#This Row],[Qtd Opção 2]]*Tabela1[[#This Row],[Custo unitário (R$)2]]</f>
        <v>1522.14</v>
      </c>
      <c r="Q33" s="26" t="s">
        <v>56</v>
      </c>
      <c r="R33" s="35">
        <v>150</v>
      </c>
      <c r="S33" s="35">
        <v>2</v>
      </c>
      <c r="T33" s="34">
        <v>1400</v>
      </c>
      <c r="U33" s="31">
        <f>Tabela1[[#This Row],[Qtd Opção 3]]*Tabela1[[#This Row],[Custo unitário 3 (R$)]]</f>
        <v>2800</v>
      </c>
      <c r="V33" s="35"/>
      <c r="W33" s="35"/>
      <c r="X33" s="32">
        <v>0</v>
      </c>
      <c r="Y33" s="33">
        <f t="shared" si="0"/>
        <v>0</v>
      </c>
    </row>
    <row r="34" spans="1:25" s="4" customFormat="1" ht="30" customHeight="1" x14ac:dyDescent="0.25">
      <c r="A34" s="26">
        <v>9</v>
      </c>
      <c r="B34" s="27" t="s">
        <v>29</v>
      </c>
      <c r="C34" s="28">
        <v>-29.684784910000001</v>
      </c>
      <c r="D34" s="28">
        <v>-53.802782659999998</v>
      </c>
      <c r="E34" s="29" t="s">
        <v>68</v>
      </c>
      <c r="F34" s="29">
        <v>160</v>
      </c>
      <c r="G34" s="26" t="s">
        <v>13</v>
      </c>
      <c r="H34" s="26">
        <v>71.5</v>
      </c>
      <c r="I34" s="30">
        <v>1</v>
      </c>
      <c r="J34" s="31">
        <v>692.84</v>
      </c>
      <c r="K34" s="31">
        <f>Tabela1[[#This Row],[Custo unitário (R$)]]*Tabela1[[#This Row],[Qtd Opção 1]]</f>
        <v>692.84</v>
      </c>
      <c r="L34" s="26" t="s">
        <v>211</v>
      </c>
      <c r="M34" s="35">
        <v>90</v>
      </c>
      <c r="N34" s="35">
        <v>1</v>
      </c>
      <c r="O34" s="34">
        <v>718.38</v>
      </c>
      <c r="P34" s="31">
        <f>Tabela1[[#This Row],[Qtd Opção 2]]*Tabela1[[#This Row],[Custo unitário (R$)2]]</f>
        <v>718.38</v>
      </c>
      <c r="Q34" s="26" t="s">
        <v>56</v>
      </c>
      <c r="R34" s="35">
        <v>70</v>
      </c>
      <c r="S34" s="35">
        <v>1</v>
      </c>
      <c r="T34" s="34">
        <v>890</v>
      </c>
      <c r="U34" s="31">
        <f>Tabela1[[#This Row],[Qtd Opção 3]]*Tabela1[[#This Row],[Custo unitário 3 (R$)]]</f>
        <v>890</v>
      </c>
      <c r="V34" s="35"/>
      <c r="W34" s="35"/>
      <c r="X34" s="32">
        <v>0</v>
      </c>
      <c r="Y34" s="33">
        <f t="shared" si="0"/>
        <v>0</v>
      </c>
    </row>
    <row r="35" spans="1:25" s="4" customFormat="1" ht="30" customHeight="1" x14ac:dyDescent="0.25">
      <c r="A35" s="26">
        <v>10</v>
      </c>
      <c r="B35" s="27" t="s">
        <v>30</v>
      </c>
      <c r="C35" s="28">
        <v>-29.695799999999998</v>
      </c>
      <c r="D35" s="28">
        <v>-53.793209900000001</v>
      </c>
      <c r="E35" s="29" t="s">
        <v>64</v>
      </c>
      <c r="F35" s="29">
        <v>250</v>
      </c>
      <c r="G35" s="26" t="s">
        <v>13</v>
      </c>
      <c r="H35" s="26">
        <v>108.4</v>
      </c>
      <c r="I35" s="30">
        <v>9</v>
      </c>
      <c r="J35" s="31">
        <v>739.38</v>
      </c>
      <c r="K35" s="31">
        <f>Tabela1[[#This Row],[Custo unitário (R$)]]*Tabela1[[#This Row],[Qtd Opção 1]]</f>
        <v>6654.42</v>
      </c>
      <c r="L35" s="26" t="s">
        <v>211</v>
      </c>
      <c r="M35" s="35">
        <v>140</v>
      </c>
      <c r="N35" s="35">
        <v>9</v>
      </c>
      <c r="O35" s="34">
        <v>761.07</v>
      </c>
      <c r="P35" s="31">
        <f>Tabela1[[#This Row],[Qtd Opção 2]]*Tabela1[[#This Row],[Custo unitário (R$)2]]</f>
        <v>6849.63</v>
      </c>
      <c r="Q35" s="26" t="s">
        <v>56</v>
      </c>
      <c r="R35" s="35">
        <v>150</v>
      </c>
      <c r="S35" s="35">
        <v>9</v>
      </c>
      <c r="T35" s="34">
        <v>1400</v>
      </c>
      <c r="U35" s="31">
        <f>Tabela1[[#This Row],[Qtd Opção 3]]*Tabela1[[#This Row],[Custo unitário 3 (R$)]]</f>
        <v>12600</v>
      </c>
      <c r="V35" s="35"/>
      <c r="W35" s="35"/>
      <c r="X35" s="32">
        <v>0</v>
      </c>
      <c r="Y35" s="33">
        <f t="shared" si="0"/>
        <v>0</v>
      </c>
    </row>
    <row r="36" spans="1:25" s="4" customFormat="1" ht="30" customHeight="1" x14ac:dyDescent="0.25">
      <c r="A36" s="26">
        <v>11</v>
      </c>
      <c r="B36" s="27" t="s">
        <v>31</v>
      </c>
      <c r="C36" s="28">
        <v>-29.685388029999999</v>
      </c>
      <c r="D36" s="28">
        <v>-53.803868629999997</v>
      </c>
      <c r="E36" s="29" t="s">
        <v>64</v>
      </c>
      <c r="F36" s="29">
        <v>150</v>
      </c>
      <c r="G36" s="26" t="s">
        <v>13</v>
      </c>
      <c r="H36" s="26">
        <v>71.5</v>
      </c>
      <c r="I36" s="30">
        <v>1</v>
      </c>
      <c r="J36" s="31">
        <v>692.84</v>
      </c>
      <c r="K36" s="31">
        <f>Tabela1[[#This Row],[Custo unitário (R$)]]*Tabela1[[#This Row],[Qtd Opção 1]]</f>
        <v>692.84</v>
      </c>
      <c r="L36" s="26" t="s">
        <v>211</v>
      </c>
      <c r="M36" s="35">
        <v>90</v>
      </c>
      <c r="N36" s="35">
        <v>1</v>
      </c>
      <c r="O36" s="34">
        <v>718.38</v>
      </c>
      <c r="P36" s="31">
        <f>Tabela1[[#This Row],[Qtd Opção 2]]*Tabela1[[#This Row],[Custo unitário (R$)2]]</f>
        <v>718.38</v>
      </c>
      <c r="Q36" s="26" t="s">
        <v>56</v>
      </c>
      <c r="R36" s="35">
        <v>70</v>
      </c>
      <c r="S36" s="35">
        <v>1</v>
      </c>
      <c r="T36" s="34">
        <v>890</v>
      </c>
      <c r="U36" s="31">
        <f>Tabela1[[#This Row],[Qtd Opção 3]]*Tabela1[[#This Row],[Custo unitário 3 (R$)]]</f>
        <v>890</v>
      </c>
      <c r="V36" s="35"/>
      <c r="W36" s="35"/>
      <c r="X36" s="32">
        <v>0</v>
      </c>
      <c r="Y36" s="33">
        <f t="shared" si="0"/>
        <v>0</v>
      </c>
    </row>
    <row r="37" spans="1:25" s="4" customFormat="1" ht="30" customHeight="1" x14ac:dyDescent="0.25">
      <c r="A37" s="26">
        <v>11</v>
      </c>
      <c r="B37" s="27" t="s">
        <v>31</v>
      </c>
      <c r="C37" s="28">
        <v>-29.685388029999999</v>
      </c>
      <c r="D37" s="28">
        <v>-53.803868629999997</v>
      </c>
      <c r="E37" s="29" t="s">
        <v>64</v>
      </c>
      <c r="F37" s="29">
        <v>250</v>
      </c>
      <c r="G37" s="26" t="s">
        <v>13</v>
      </c>
      <c r="H37" s="26">
        <v>108.4</v>
      </c>
      <c r="I37" s="30">
        <v>1</v>
      </c>
      <c r="J37" s="31">
        <v>739.38</v>
      </c>
      <c r="K37" s="31">
        <f>Tabela1[[#This Row],[Custo unitário (R$)]]*Tabela1[[#This Row],[Qtd Opção 1]]</f>
        <v>739.38</v>
      </c>
      <c r="L37" s="26" t="s">
        <v>211</v>
      </c>
      <c r="M37" s="35">
        <v>140</v>
      </c>
      <c r="N37" s="35">
        <v>1</v>
      </c>
      <c r="O37" s="34">
        <v>761.07</v>
      </c>
      <c r="P37" s="31">
        <f>Tabela1[[#This Row],[Qtd Opção 2]]*Tabela1[[#This Row],[Custo unitário (R$)2]]</f>
        <v>761.07</v>
      </c>
      <c r="Q37" s="26" t="s">
        <v>56</v>
      </c>
      <c r="R37" s="35">
        <v>150</v>
      </c>
      <c r="S37" s="35">
        <v>1</v>
      </c>
      <c r="T37" s="34">
        <v>1400</v>
      </c>
      <c r="U37" s="31">
        <f>Tabela1[[#This Row],[Qtd Opção 3]]*Tabela1[[#This Row],[Custo unitário 3 (R$)]]</f>
        <v>1400</v>
      </c>
      <c r="V37" s="35"/>
      <c r="W37" s="35"/>
      <c r="X37" s="32">
        <v>0</v>
      </c>
      <c r="Y37" s="33">
        <f t="shared" si="0"/>
        <v>0</v>
      </c>
    </row>
    <row r="38" spans="1:25" s="4" customFormat="1" ht="30" customHeight="1" x14ac:dyDescent="0.25">
      <c r="A38" s="26">
        <v>12</v>
      </c>
      <c r="B38" s="27" t="s">
        <v>32</v>
      </c>
      <c r="C38" s="28">
        <v>-29.699179260000001</v>
      </c>
      <c r="D38" s="28">
        <v>-53.72042467</v>
      </c>
      <c r="E38" s="29" t="s">
        <v>64</v>
      </c>
      <c r="F38" s="29">
        <v>250</v>
      </c>
      <c r="G38" s="26" t="s">
        <v>13</v>
      </c>
      <c r="H38" s="26">
        <v>108.4</v>
      </c>
      <c r="I38" s="30">
        <v>9</v>
      </c>
      <c r="J38" s="31">
        <v>739.38</v>
      </c>
      <c r="K38" s="31">
        <f>Tabela1[[#This Row],[Custo unitário (R$)]]*Tabela1[[#This Row],[Qtd Opção 1]]</f>
        <v>6654.42</v>
      </c>
      <c r="L38" s="26" t="s">
        <v>211</v>
      </c>
      <c r="M38" s="35">
        <v>140</v>
      </c>
      <c r="N38" s="35">
        <v>9</v>
      </c>
      <c r="O38" s="34">
        <v>761.07</v>
      </c>
      <c r="P38" s="31">
        <f>Tabela1[[#This Row],[Qtd Opção 2]]*Tabela1[[#This Row],[Custo unitário (R$)2]]</f>
        <v>6849.63</v>
      </c>
      <c r="Q38" s="26" t="s">
        <v>56</v>
      </c>
      <c r="R38" s="35">
        <v>150</v>
      </c>
      <c r="S38" s="35">
        <v>9</v>
      </c>
      <c r="T38" s="34">
        <v>1400</v>
      </c>
      <c r="U38" s="31">
        <f>Tabela1[[#This Row],[Qtd Opção 3]]*Tabela1[[#This Row],[Custo unitário 3 (R$)]]</f>
        <v>12600</v>
      </c>
      <c r="V38" s="35"/>
      <c r="W38" s="35"/>
      <c r="X38" s="32">
        <v>0</v>
      </c>
      <c r="Y38" s="33">
        <f t="shared" si="0"/>
        <v>0</v>
      </c>
    </row>
    <row r="39" spans="1:25" s="4" customFormat="1" ht="30" customHeight="1" x14ac:dyDescent="0.25">
      <c r="A39" s="26">
        <v>13</v>
      </c>
      <c r="B39" s="27" t="s">
        <v>33</v>
      </c>
      <c r="C39" s="28">
        <v>-29.67434226</v>
      </c>
      <c r="D39" s="28">
        <v>-53.822793750000002</v>
      </c>
      <c r="E39" s="29" t="s">
        <v>64</v>
      </c>
      <c r="F39" s="29">
        <v>250</v>
      </c>
      <c r="G39" s="26" t="s">
        <v>13</v>
      </c>
      <c r="H39" s="26">
        <v>108.4</v>
      </c>
      <c r="I39" s="30">
        <v>9</v>
      </c>
      <c r="J39" s="31">
        <v>739.38</v>
      </c>
      <c r="K39" s="31">
        <f>Tabela1[[#This Row],[Custo unitário (R$)]]*Tabela1[[#This Row],[Qtd Opção 1]]</f>
        <v>6654.42</v>
      </c>
      <c r="L39" s="26" t="s">
        <v>211</v>
      </c>
      <c r="M39" s="35">
        <v>140</v>
      </c>
      <c r="N39" s="35">
        <v>9</v>
      </c>
      <c r="O39" s="34">
        <v>761.07</v>
      </c>
      <c r="P39" s="31">
        <f>Tabela1[[#This Row],[Qtd Opção 2]]*Tabela1[[#This Row],[Custo unitário (R$)2]]</f>
        <v>6849.63</v>
      </c>
      <c r="Q39" s="26" t="s">
        <v>56</v>
      </c>
      <c r="R39" s="35">
        <v>150</v>
      </c>
      <c r="S39" s="35">
        <v>9</v>
      </c>
      <c r="T39" s="34">
        <v>1400</v>
      </c>
      <c r="U39" s="31">
        <f>Tabela1[[#This Row],[Qtd Opção 3]]*Tabela1[[#This Row],[Custo unitário 3 (R$)]]</f>
        <v>12600</v>
      </c>
      <c r="V39" s="35"/>
      <c r="W39" s="35"/>
      <c r="X39" s="32">
        <v>0</v>
      </c>
      <c r="Y39" s="33">
        <f t="shared" si="0"/>
        <v>0</v>
      </c>
    </row>
    <row r="40" spans="1:25" s="4" customFormat="1" ht="30" customHeight="1" x14ac:dyDescent="0.25">
      <c r="A40" s="26">
        <v>14</v>
      </c>
      <c r="B40" s="27" t="s">
        <v>34</v>
      </c>
      <c r="C40" s="28">
        <v>-29.69210807</v>
      </c>
      <c r="D40" s="28">
        <v>-53.793944920000001</v>
      </c>
      <c r="E40" s="29" t="s">
        <v>65</v>
      </c>
      <c r="F40" s="29">
        <v>50</v>
      </c>
      <c r="G40" s="26" t="s">
        <v>13</v>
      </c>
      <c r="H40" s="26">
        <v>37</v>
      </c>
      <c r="I40" s="30">
        <v>14</v>
      </c>
      <c r="J40" s="31">
        <v>490.38</v>
      </c>
      <c r="K40" s="31">
        <f>Tabela1[[#This Row],[Custo unitário (R$)]]*Tabela1[[#This Row],[Qtd Opção 1]]</f>
        <v>6865.32</v>
      </c>
      <c r="L40" s="26" t="s">
        <v>211</v>
      </c>
      <c r="M40" s="35">
        <v>40</v>
      </c>
      <c r="N40" s="35">
        <v>14</v>
      </c>
      <c r="O40" s="34">
        <v>470.36</v>
      </c>
      <c r="P40" s="31">
        <f>Tabela1[[#This Row],[Qtd Opção 2]]*Tabela1[[#This Row],[Custo unitário (R$)2]]</f>
        <v>6585.04</v>
      </c>
      <c r="Q40" s="26" t="s">
        <v>56</v>
      </c>
      <c r="R40" s="35">
        <v>40</v>
      </c>
      <c r="S40" s="35">
        <v>14</v>
      </c>
      <c r="T40" s="34">
        <v>808</v>
      </c>
      <c r="U40" s="31">
        <f>Tabela1[[#This Row],[Qtd Opção 3]]*Tabela1[[#This Row],[Custo unitário 3 (R$)]]</f>
        <v>11312</v>
      </c>
      <c r="V40" s="35"/>
      <c r="W40" s="35"/>
      <c r="X40" s="34">
        <v>0</v>
      </c>
      <c r="Y40" s="33">
        <f t="shared" si="0"/>
        <v>0</v>
      </c>
    </row>
    <row r="41" spans="1:25" s="4" customFormat="1" ht="30" customHeight="1" x14ac:dyDescent="0.25">
      <c r="A41" s="26">
        <v>15</v>
      </c>
      <c r="B41" s="27" t="s">
        <v>35</v>
      </c>
      <c r="C41" s="28">
        <v>-29.68712592</v>
      </c>
      <c r="D41" s="28">
        <v>-53.825899159999999</v>
      </c>
      <c r="E41" s="29" t="s">
        <v>64</v>
      </c>
      <c r="F41" s="29">
        <v>150</v>
      </c>
      <c r="G41" s="26" t="s">
        <v>13</v>
      </c>
      <c r="H41" s="26">
        <v>71.5</v>
      </c>
      <c r="I41" s="30">
        <v>17</v>
      </c>
      <c r="J41" s="31">
        <v>692.84</v>
      </c>
      <c r="K41" s="31">
        <f>Tabela1[[#This Row],[Custo unitário (R$)]]*Tabela1[[#This Row],[Qtd Opção 1]]</f>
        <v>11778.28</v>
      </c>
      <c r="L41" s="26" t="s">
        <v>211</v>
      </c>
      <c r="M41" s="35">
        <v>90</v>
      </c>
      <c r="N41" s="35">
        <v>17</v>
      </c>
      <c r="O41" s="34">
        <v>718.38</v>
      </c>
      <c r="P41" s="31">
        <f>Tabela1[[#This Row],[Qtd Opção 2]]*Tabela1[[#This Row],[Custo unitário (R$)2]]</f>
        <v>12212.46</v>
      </c>
      <c r="Q41" s="26" t="s">
        <v>56</v>
      </c>
      <c r="R41" s="35">
        <v>70</v>
      </c>
      <c r="S41" s="35">
        <v>17</v>
      </c>
      <c r="T41" s="34">
        <v>890</v>
      </c>
      <c r="U41" s="31">
        <f>Tabela1[[#This Row],[Qtd Opção 3]]*Tabela1[[#This Row],[Custo unitário 3 (R$)]]</f>
        <v>15130</v>
      </c>
      <c r="V41" s="35"/>
      <c r="W41" s="35"/>
      <c r="X41" s="32">
        <v>0</v>
      </c>
      <c r="Y41" s="33">
        <f t="shared" si="0"/>
        <v>0</v>
      </c>
    </row>
    <row r="42" spans="1:25" s="4" customFormat="1" ht="30" customHeight="1" x14ac:dyDescent="0.25">
      <c r="A42" s="26">
        <v>15</v>
      </c>
      <c r="B42" s="27" t="s">
        <v>35</v>
      </c>
      <c r="C42" s="28">
        <v>-29.68712592</v>
      </c>
      <c r="D42" s="28">
        <v>-53.825899159999999</v>
      </c>
      <c r="E42" s="29" t="s">
        <v>64</v>
      </c>
      <c r="F42" s="29">
        <v>400</v>
      </c>
      <c r="G42" s="26" t="s">
        <v>13</v>
      </c>
      <c r="H42" s="26">
        <v>200</v>
      </c>
      <c r="I42" s="30">
        <v>1</v>
      </c>
      <c r="J42" s="31">
        <v>2281.34</v>
      </c>
      <c r="K42" s="31">
        <f>Tabela1[[#This Row],[Custo unitário (R$)]]*Tabela1[[#This Row],[Qtd Opção 1]]</f>
        <v>2281.34</v>
      </c>
      <c r="L42" s="26" t="s">
        <v>211</v>
      </c>
      <c r="M42" s="35">
        <v>300</v>
      </c>
      <c r="N42" s="35">
        <v>1</v>
      </c>
      <c r="O42" s="34">
        <v>2086.0100000000002</v>
      </c>
      <c r="P42" s="31">
        <f>Tabela1[[#This Row],[Qtd Opção 2]]*Tabela1[[#This Row],[Custo unitário (R$)2]]</f>
        <v>2086.0100000000002</v>
      </c>
      <c r="Q42" s="26" t="s">
        <v>211</v>
      </c>
      <c r="R42" s="35">
        <v>300</v>
      </c>
      <c r="S42" s="35">
        <v>1</v>
      </c>
      <c r="T42" s="34">
        <v>2086.0100000000002</v>
      </c>
      <c r="U42" s="31">
        <f>Tabela1[[#This Row],[Qtd Opção 3]]*Tabela1[[#This Row],[Custo unitário 3 (R$)]]</f>
        <v>2086.0100000000002</v>
      </c>
      <c r="V42" s="35"/>
      <c r="W42" s="35"/>
      <c r="X42" s="32">
        <v>0</v>
      </c>
      <c r="Y42" s="33">
        <f t="shared" si="0"/>
        <v>0</v>
      </c>
    </row>
    <row r="43" spans="1:25" s="4" customFormat="1" ht="30" customHeight="1" x14ac:dyDescent="0.25">
      <c r="A43" s="26">
        <v>16</v>
      </c>
      <c r="B43" s="27" t="s">
        <v>36</v>
      </c>
      <c r="C43" s="28">
        <v>-29.698550170000001</v>
      </c>
      <c r="D43" s="28">
        <v>-53.825276899999999</v>
      </c>
      <c r="E43" s="29" t="s">
        <v>64</v>
      </c>
      <c r="F43" s="29">
        <v>150</v>
      </c>
      <c r="G43" s="26" t="s">
        <v>13</v>
      </c>
      <c r="H43" s="26">
        <v>71.5</v>
      </c>
      <c r="I43" s="30">
        <v>6</v>
      </c>
      <c r="J43" s="31">
        <v>692.84</v>
      </c>
      <c r="K43" s="31">
        <f>Tabela1[[#This Row],[Custo unitário (R$)]]*Tabela1[[#This Row],[Qtd Opção 1]]</f>
        <v>4157.04</v>
      </c>
      <c r="L43" s="26" t="s">
        <v>211</v>
      </c>
      <c r="M43" s="35">
        <v>90</v>
      </c>
      <c r="N43" s="35">
        <v>6</v>
      </c>
      <c r="O43" s="34">
        <v>718.38</v>
      </c>
      <c r="P43" s="31">
        <f>Tabela1[[#This Row],[Qtd Opção 2]]*Tabela1[[#This Row],[Custo unitário (R$)2]]</f>
        <v>4310.28</v>
      </c>
      <c r="Q43" s="26" t="s">
        <v>56</v>
      </c>
      <c r="R43" s="35">
        <v>70</v>
      </c>
      <c r="S43" s="35">
        <v>6</v>
      </c>
      <c r="T43" s="34">
        <v>890</v>
      </c>
      <c r="U43" s="31">
        <f>Tabela1[[#This Row],[Qtd Opção 3]]*Tabela1[[#This Row],[Custo unitário 3 (R$)]]</f>
        <v>5340</v>
      </c>
      <c r="V43" s="35"/>
      <c r="W43" s="35"/>
      <c r="X43" s="32">
        <v>0</v>
      </c>
      <c r="Y43" s="33">
        <f t="shared" si="0"/>
        <v>0</v>
      </c>
    </row>
    <row r="44" spans="1:25" s="4" customFormat="1" ht="30" customHeight="1" x14ac:dyDescent="0.25">
      <c r="A44" s="26">
        <v>16</v>
      </c>
      <c r="B44" s="27" t="s">
        <v>36</v>
      </c>
      <c r="C44" s="28">
        <v>-29.698550170000001</v>
      </c>
      <c r="D44" s="28">
        <v>-53.825276899999999</v>
      </c>
      <c r="E44" s="29" t="s">
        <v>66</v>
      </c>
      <c r="F44" s="29">
        <v>250</v>
      </c>
      <c r="G44" s="26" t="s">
        <v>13</v>
      </c>
      <c r="H44" s="26">
        <v>108.4</v>
      </c>
      <c r="I44" s="30">
        <v>3</v>
      </c>
      <c r="J44" s="31">
        <v>739.38</v>
      </c>
      <c r="K44" s="31">
        <f>Tabela1[[#This Row],[Custo unitário (R$)]]*Tabela1[[#This Row],[Qtd Opção 1]]</f>
        <v>2218.14</v>
      </c>
      <c r="L44" s="26" t="s">
        <v>211</v>
      </c>
      <c r="M44" s="35">
        <v>140</v>
      </c>
      <c r="N44" s="35">
        <v>3</v>
      </c>
      <c r="O44" s="34">
        <v>761.07</v>
      </c>
      <c r="P44" s="31">
        <f>Tabela1[[#This Row],[Qtd Opção 2]]*Tabela1[[#This Row],[Custo unitário (R$)2]]</f>
        <v>2283.21</v>
      </c>
      <c r="Q44" s="26" t="s">
        <v>56</v>
      </c>
      <c r="R44" s="35">
        <v>150</v>
      </c>
      <c r="S44" s="35">
        <v>3</v>
      </c>
      <c r="T44" s="34">
        <v>1400</v>
      </c>
      <c r="U44" s="31">
        <f>Tabela1[[#This Row],[Qtd Opção 3]]*Tabela1[[#This Row],[Custo unitário 3 (R$)]]</f>
        <v>4200</v>
      </c>
      <c r="V44" s="35"/>
      <c r="W44" s="35"/>
      <c r="X44" s="32">
        <v>0</v>
      </c>
      <c r="Y44" s="33">
        <f t="shared" si="0"/>
        <v>0</v>
      </c>
    </row>
    <row r="45" spans="1:25" s="4" customFormat="1" ht="30" customHeight="1" x14ac:dyDescent="0.25">
      <c r="A45" s="26">
        <v>17</v>
      </c>
      <c r="B45" s="27" t="s">
        <v>37</v>
      </c>
      <c r="C45" s="28">
        <v>-29.701018940000001</v>
      </c>
      <c r="D45" s="28">
        <v>-53.73632439</v>
      </c>
      <c r="E45" s="29" t="s">
        <v>64</v>
      </c>
      <c r="F45" s="29">
        <v>250</v>
      </c>
      <c r="G45" s="26" t="s">
        <v>13</v>
      </c>
      <c r="H45" s="26">
        <v>108.4</v>
      </c>
      <c r="I45" s="30">
        <v>8</v>
      </c>
      <c r="J45" s="31">
        <v>739.38</v>
      </c>
      <c r="K45" s="31">
        <f>Tabela1[[#This Row],[Custo unitário (R$)]]*Tabela1[[#This Row],[Qtd Opção 1]]</f>
        <v>5915.04</v>
      </c>
      <c r="L45" s="26" t="s">
        <v>211</v>
      </c>
      <c r="M45" s="35">
        <v>140</v>
      </c>
      <c r="N45" s="35">
        <v>8</v>
      </c>
      <c r="O45" s="34">
        <v>761.07</v>
      </c>
      <c r="P45" s="31">
        <f>Tabela1[[#This Row],[Qtd Opção 2]]*Tabela1[[#This Row],[Custo unitário (R$)2]]</f>
        <v>6088.56</v>
      </c>
      <c r="Q45" s="26" t="s">
        <v>56</v>
      </c>
      <c r="R45" s="35">
        <v>150</v>
      </c>
      <c r="S45" s="35">
        <v>8</v>
      </c>
      <c r="T45" s="34">
        <v>1400</v>
      </c>
      <c r="U45" s="31">
        <f>Tabela1[[#This Row],[Qtd Opção 3]]*Tabela1[[#This Row],[Custo unitário 3 (R$)]]</f>
        <v>11200</v>
      </c>
      <c r="V45" s="35"/>
      <c r="W45" s="35"/>
      <c r="X45" s="32">
        <v>0</v>
      </c>
      <c r="Y45" s="33">
        <f t="shared" si="0"/>
        <v>0</v>
      </c>
    </row>
    <row r="46" spans="1:25" s="4" customFormat="1" ht="30" customHeight="1" x14ac:dyDescent="0.25">
      <c r="A46" s="26">
        <v>18</v>
      </c>
      <c r="B46" s="27" t="s">
        <v>38</v>
      </c>
      <c r="C46" s="28">
        <v>-29.680819</v>
      </c>
      <c r="D46" s="28">
        <v>-53.805827229999998</v>
      </c>
      <c r="E46" s="29" t="s">
        <v>64</v>
      </c>
      <c r="F46" s="29">
        <v>250</v>
      </c>
      <c r="G46" s="26" t="s">
        <v>13</v>
      </c>
      <c r="H46" s="26">
        <v>108.4</v>
      </c>
      <c r="I46" s="30">
        <v>4</v>
      </c>
      <c r="J46" s="31">
        <v>739.38</v>
      </c>
      <c r="K46" s="31">
        <f>Tabela1[[#This Row],[Custo unitário (R$)]]*Tabela1[[#This Row],[Qtd Opção 1]]</f>
        <v>2957.52</v>
      </c>
      <c r="L46" s="26" t="s">
        <v>211</v>
      </c>
      <c r="M46" s="35">
        <v>140</v>
      </c>
      <c r="N46" s="35">
        <v>4</v>
      </c>
      <c r="O46" s="34">
        <v>761.07</v>
      </c>
      <c r="P46" s="31">
        <f>Tabela1[[#This Row],[Qtd Opção 2]]*Tabela1[[#This Row],[Custo unitário (R$)2]]</f>
        <v>3044.28</v>
      </c>
      <c r="Q46" s="26" t="s">
        <v>56</v>
      </c>
      <c r="R46" s="35">
        <v>150</v>
      </c>
      <c r="S46" s="35">
        <v>4</v>
      </c>
      <c r="T46" s="34">
        <v>1400</v>
      </c>
      <c r="U46" s="31">
        <f>Tabela1[[#This Row],[Qtd Opção 3]]*Tabela1[[#This Row],[Custo unitário 3 (R$)]]</f>
        <v>5600</v>
      </c>
      <c r="V46" s="35"/>
      <c r="W46" s="35"/>
      <c r="X46" s="32">
        <v>0</v>
      </c>
      <c r="Y46" s="33">
        <f t="shared" si="0"/>
        <v>0</v>
      </c>
    </row>
    <row r="47" spans="1:25" s="4" customFormat="1" ht="30" customHeight="1" x14ac:dyDescent="0.25">
      <c r="A47" s="26">
        <v>18</v>
      </c>
      <c r="B47" s="27" t="s">
        <v>38</v>
      </c>
      <c r="C47" s="28">
        <v>-29.680819</v>
      </c>
      <c r="D47" s="28">
        <v>-53.805827229999998</v>
      </c>
      <c r="E47" s="29" t="s">
        <v>66</v>
      </c>
      <c r="F47" s="29">
        <v>400</v>
      </c>
      <c r="G47" s="26" t="s">
        <v>13</v>
      </c>
      <c r="H47" s="26">
        <v>200</v>
      </c>
      <c r="I47" s="30">
        <v>5</v>
      </c>
      <c r="J47" s="31">
        <v>2281.34</v>
      </c>
      <c r="K47" s="31">
        <f>Tabela1[[#This Row],[Custo unitário (R$)]]*Tabela1[[#This Row],[Qtd Opção 1]]</f>
        <v>11406.7</v>
      </c>
      <c r="L47" s="26" t="s">
        <v>211</v>
      </c>
      <c r="M47" s="35">
        <v>300</v>
      </c>
      <c r="N47" s="35">
        <v>5</v>
      </c>
      <c r="O47" s="34">
        <v>2086.0100000000002</v>
      </c>
      <c r="P47" s="31">
        <f>Tabela1[[#This Row],[Qtd Opção 2]]*Tabela1[[#This Row],[Custo unitário (R$)2]]</f>
        <v>10430.050000000001</v>
      </c>
      <c r="Q47" s="26" t="s">
        <v>211</v>
      </c>
      <c r="R47" s="35">
        <v>300</v>
      </c>
      <c r="S47" s="35">
        <v>5</v>
      </c>
      <c r="T47" s="34">
        <v>2086.0100000000002</v>
      </c>
      <c r="U47" s="31">
        <f>Tabela1[[#This Row],[Qtd Opção 3]]*Tabela1[[#This Row],[Custo unitário 3 (R$)]]</f>
        <v>10430.050000000001</v>
      </c>
      <c r="V47" s="35"/>
      <c r="W47" s="35"/>
      <c r="X47" s="32">
        <v>0</v>
      </c>
      <c r="Y47" s="33">
        <f t="shared" si="0"/>
        <v>0</v>
      </c>
    </row>
    <row r="48" spans="1:25" s="4" customFormat="1" ht="30" customHeight="1" x14ac:dyDescent="0.25">
      <c r="A48" s="26">
        <v>19</v>
      </c>
      <c r="B48" s="27" t="s">
        <v>39</v>
      </c>
      <c r="C48" s="28">
        <v>-29.696973809999999</v>
      </c>
      <c r="D48" s="28">
        <v>-53.800888649999997</v>
      </c>
      <c r="E48" s="29" t="s">
        <v>64</v>
      </c>
      <c r="F48" s="29">
        <v>150</v>
      </c>
      <c r="G48" s="26" t="s">
        <v>13</v>
      </c>
      <c r="H48" s="26">
        <v>71.5</v>
      </c>
      <c r="I48" s="30">
        <v>10</v>
      </c>
      <c r="J48" s="31">
        <v>692.84</v>
      </c>
      <c r="K48" s="31">
        <f>Tabela1[[#This Row],[Custo unitário (R$)]]*Tabela1[[#This Row],[Qtd Opção 1]]</f>
        <v>6928.4000000000005</v>
      </c>
      <c r="L48" s="26" t="s">
        <v>211</v>
      </c>
      <c r="M48" s="35">
        <v>90</v>
      </c>
      <c r="N48" s="35">
        <v>10</v>
      </c>
      <c r="O48" s="34">
        <v>718.38</v>
      </c>
      <c r="P48" s="31">
        <f>Tabela1[[#This Row],[Qtd Opção 2]]*Tabela1[[#This Row],[Custo unitário (R$)2]]</f>
        <v>7183.8</v>
      </c>
      <c r="Q48" s="26" t="s">
        <v>56</v>
      </c>
      <c r="R48" s="35">
        <v>70</v>
      </c>
      <c r="S48" s="35">
        <v>10</v>
      </c>
      <c r="T48" s="34">
        <v>890</v>
      </c>
      <c r="U48" s="31">
        <f>Tabela1[[#This Row],[Qtd Opção 3]]*Tabela1[[#This Row],[Custo unitário 3 (R$)]]</f>
        <v>8900</v>
      </c>
      <c r="V48" s="35"/>
      <c r="W48" s="35"/>
      <c r="X48" s="32">
        <v>0</v>
      </c>
      <c r="Y48" s="33">
        <f t="shared" si="0"/>
        <v>0</v>
      </c>
    </row>
    <row r="49" spans="1:25" s="4" customFormat="1" ht="30" customHeight="1" x14ac:dyDescent="0.25">
      <c r="A49" s="26">
        <v>19</v>
      </c>
      <c r="B49" s="27" t="s">
        <v>39</v>
      </c>
      <c r="C49" s="28">
        <v>-29.696973809999999</v>
      </c>
      <c r="D49" s="28">
        <v>-53.800888649999997</v>
      </c>
      <c r="E49" s="29" t="s">
        <v>66</v>
      </c>
      <c r="F49" s="29">
        <v>250</v>
      </c>
      <c r="G49" s="26" t="s">
        <v>13</v>
      </c>
      <c r="H49" s="26">
        <v>108.4</v>
      </c>
      <c r="I49" s="30">
        <v>4</v>
      </c>
      <c r="J49" s="31">
        <v>739.38</v>
      </c>
      <c r="K49" s="31">
        <f>Tabela1[[#This Row],[Custo unitário (R$)]]*Tabela1[[#This Row],[Qtd Opção 1]]</f>
        <v>2957.52</v>
      </c>
      <c r="L49" s="26" t="s">
        <v>211</v>
      </c>
      <c r="M49" s="35">
        <v>140</v>
      </c>
      <c r="N49" s="35">
        <v>4</v>
      </c>
      <c r="O49" s="34">
        <v>761.07</v>
      </c>
      <c r="P49" s="31">
        <f>Tabela1[[#This Row],[Qtd Opção 2]]*Tabela1[[#This Row],[Custo unitário (R$)2]]</f>
        <v>3044.28</v>
      </c>
      <c r="Q49" s="26" t="s">
        <v>56</v>
      </c>
      <c r="R49" s="35">
        <v>150</v>
      </c>
      <c r="S49" s="35">
        <v>4</v>
      </c>
      <c r="T49" s="34">
        <v>1400</v>
      </c>
      <c r="U49" s="31">
        <f>Tabela1[[#This Row],[Qtd Opção 3]]*Tabela1[[#This Row],[Custo unitário 3 (R$)]]</f>
        <v>5600</v>
      </c>
      <c r="V49" s="35"/>
      <c r="W49" s="35"/>
      <c r="X49" s="32">
        <v>0</v>
      </c>
      <c r="Y49" s="33">
        <f t="shared" si="0"/>
        <v>0</v>
      </c>
    </row>
    <row r="50" spans="1:25" s="4" customFormat="1" ht="30" customHeight="1" x14ac:dyDescent="0.25">
      <c r="A50" s="26">
        <v>19</v>
      </c>
      <c r="B50" s="27" t="s">
        <v>39</v>
      </c>
      <c r="C50" s="28">
        <v>-29.696973809999999</v>
      </c>
      <c r="D50" s="28">
        <v>-53.800888649999997</v>
      </c>
      <c r="E50" s="29" t="s">
        <v>66</v>
      </c>
      <c r="F50" s="29">
        <v>400</v>
      </c>
      <c r="G50" s="26" t="s">
        <v>13</v>
      </c>
      <c r="H50" s="26">
        <v>200</v>
      </c>
      <c r="I50" s="30">
        <v>2</v>
      </c>
      <c r="J50" s="31">
        <v>2281.34</v>
      </c>
      <c r="K50" s="31">
        <f>Tabela1[[#This Row],[Custo unitário (R$)]]*Tabela1[[#This Row],[Qtd Opção 1]]</f>
        <v>4562.68</v>
      </c>
      <c r="L50" s="26" t="s">
        <v>211</v>
      </c>
      <c r="M50" s="35">
        <v>300</v>
      </c>
      <c r="N50" s="35">
        <v>2</v>
      </c>
      <c r="O50" s="34">
        <v>2086.0100000000002</v>
      </c>
      <c r="P50" s="31">
        <f>Tabela1[[#This Row],[Qtd Opção 2]]*Tabela1[[#This Row],[Custo unitário (R$)2]]</f>
        <v>4172.0200000000004</v>
      </c>
      <c r="Q50" s="26" t="s">
        <v>211</v>
      </c>
      <c r="R50" s="35">
        <v>300</v>
      </c>
      <c r="S50" s="35">
        <v>2</v>
      </c>
      <c r="T50" s="34">
        <v>2086.0100000000002</v>
      </c>
      <c r="U50" s="31">
        <f>Tabela1[[#This Row],[Qtd Opção 3]]*Tabela1[[#This Row],[Custo unitário 3 (R$)]]</f>
        <v>4172.0200000000004</v>
      </c>
      <c r="V50" s="35"/>
      <c r="W50" s="35"/>
      <c r="X50" s="32">
        <v>0</v>
      </c>
      <c r="Y50" s="33">
        <f t="shared" si="0"/>
        <v>0</v>
      </c>
    </row>
    <row r="51" spans="1:25" s="4" customFormat="1" ht="30" customHeight="1" x14ac:dyDescent="0.25">
      <c r="A51" s="26">
        <v>20</v>
      </c>
      <c r="B51" s="27" t="s">
        <v>40</v>
      </c>
      <c r="C51" s="28">
        <v>-29.6909563</v>
      </c>
      <c r="D51" s="28">
        <v>-53.866001109999999</v>
      </c>
      <c r="E51" s="29" t="s">
        <v>63</v>
      </c>
      <c r="F51" s="29" t="s">
        <v>63</v>
      </c>
      <c r="G51" s="26" t="s">
        <v>13</v>
      </c>
      <c r="H51" s="26">
        <v>71.5</v>
      </c>
      <c r="I51" s="30">
        <v>6</v>
      </c>
      <c r="J51" s="31">
        <v>692.84</v>
      </c>
      <c r="K51" s="31">
        <f>Tabela1[[#This Row],[Custo unitário (R$)]]*Tabela1[[#This Row],[Qtd Opção 1]]</f>
        <v>4157.04</v>
      </c>
      <c r="L51" s="26" t="s">
        <v>211</v>
      </c>
      <c r="M51" s="35">
        <v>90</v>
      </c>
      <c r="N51" s="35">
        <v>6</v>
      </c>
      <c r="O51" s="34">
        <v>718.38</v>
      </c>
      <c r="P51" s="31">
        <f>Tabela1[[#This Row],[Qtd Opção 2]]*Tabela1[[#This Row],[Custo unitário (R$)2]]</f>
        <v>4310.28</v>
      </c>
      <c r="Q51" s="26" t="s">
        <v>56</v>
      </c>
      <c r="R51" s="35">
        <v>70</v>
      </c>
      <c r="S51" s="35">
        <v>6</v>
      </c>
      <c r="T51" s="34">
        <v>890</v>
      </c>
      <c r="U51" s="31">
        <f>Tabela1[[#This Row],[Qtd Opção 3]]*Tabela1[[#This Row],[Custo unitário 3 (R$)]]</f>
        <v>5340</v>
      </c>
      <c r="V51" s="35">
        <v>11</v>
      </c>
      <c r="W51" s="35">
        <v>2</v>
      </c>
      <c r="X51" s="32">
        <v>8324.1299999999992</v>
      </c>
      <c r="Y51" s="33">
        <f t="shared" si="0"/>
        <v>16648.259999999998</v>
      </c>
    </row>
    <row r="52" spans="1:25" s="4" customFormat="1" ht="30" customHeight="1" x14ac:dyDescent="0.25">
      <c r="A52" s="26">
        <v>21</v>
      </c>
      <c r="B52" s="27" t="s">
        <v>41</v>
      </c>
      <c r="C52" s="28">
        <v>-29.688656659999999</v>
      </c>
      <c r="D52" s="28">
        <v>-53.816102379999997</v>
      </c>
      <c r="E52" s="29" t="s">
        <v>64</v>
      </c>
      <c r="F52" s="29">
        <v>150</v>
      </c>
      <c r="G52" s="26" t="s">
        <v>13</v>
      </c>
      <c r="H52" s="26">
        <v>71.5</v>
      </c>
      <c r="I52" s="30">
        <v>35</v>
      </c>
      <c r="J52" s="31">
        <v>692.84</v>
      </c>
      <c r="K52" s="31">
        <f>Tabela1[[#This Row],[Custo unitário (R$)]]*Tabela1[[#This Row],[Qtd Opção 1]]</f>
        <v>24249.4</v>
      </c>
      <c r="L52" s="26" t="s">
        <v>211</v>
      </c>
      <c r="M52" s="35">
        <v>90</v>
      </c>
      <c r="N52" s="35">
        <v>35</v>
      </c>
      <c r="O52" s="34">
        <v>718.38</v>
      </c>
      <c r="P52" s="31">
        <f>Tabela1[[#This Row],[Qtd Opção 2]]*Tabela1[[#This Row],[Custo unitário (R$)2]]</f>
        <v>25143.3</v>
      </c>
      <c r="Q52" s="26" t="s">
        <v>56</v>
      </c>
      <c r="R52" s="35">
        <v>70</v>
      </c>
      <c r="S52" s="35">
        <v>35</v>
      </c>
      <c r="T52" s="34">
        <v>890</v>
      </c>
      <c r="U52" s="31">
        <f>Tabela1[[#This Row],[Qtd Opção 3]]*Tabela1[[#This Row],[Custo unitário 3 (R$)]]</f>
        <v>31150</v>
      </c>
      <c r="V52" s="35"/>
      <c r="W52" s="35"/>
      <c r="X52" s="32">
        <v>0</v>
      </c>
      <c r="Y52" s="33">
        <f t="shared" si="0"/>
        <v>0</v>
      </c>
    </row>
    <row r="53" spans="1:25" s="4" customFormat="1" ht="30" customHeight="1" x14ac:dyDescent="0.25">
      <c r="A53" s="26">
        <v>21</v>
      </c>
      <c r="B53" s="27" t="s">
        <v>41</v>
      </c>
      <c r="C53" s="28">
        <v>-29.688656659999999</v>
      </c>
      <c r="D53" s="28">
        <v>-53.816102379999997</v>
      </c>
      <c r="E53" s="29" t="s">
        <v>64</v>
      </c>
      <c r="F53" s="29">
        <v>400</v>
      </c>
      <c r="G53" s="26" t="s">
        <v>13</v>
      </c>
      <c r="H53" s="26">
        <v>200</v>
      </c>
      <c r="I53" s="30">
        <v>3</v>
      </c>
      <c r="J53" s="31">
        <v>2281.34</v>
      </c>
      <c r="K53" s="31">
        <f>Tabela1[[#This Row],[Custo unitário (R$)]]*Tabela1[[#This Row],[Qtd Opção 1]]</f>
        <v>6844.02</v>
      </c>
      <c r="L53" s="26" t="s">
        <v>211</v>
      </c>
      <c r="M53" s="35">
        <v>300</v>
      </c>
      <c r="N53" s="35">
        <v>3</v>
      </c>
      <c r="O53" s="34">
        <v>2086.0100000000002</v>
      </c>
      <c r="P53" s="31">
        <f>Tabela1[[#This Row],[Qtd Opção 2]]*Tabela1[[#This Row],[Custo unitário (R$)2]]</f>
        <v>6258.0300000000007</v>
      </c>
      <c r="Q53" s="26" t="s">
        <v>211</v>
      </c>
      <c r="R53" s="35">
        <v>300</v>
      </c>
      <c r="S53" s="35">
        <v>3</v>
      </c>
      <c r="T53" s="34">
        <v>2086.0100000000002</v>
      </c>
      <c r="U53" s="31">
        <f>Tabela1[[#This Row],[Qtd Opção 3]]*Tabela1[[#This Row],[Custo unitário 3 (R$)]]</f>
        <v>6258.0300000000007</v>
      </c>
      <c r="V53" s="35"/>
      <c r="W53" s="35"/>
      <c r="X53" s="32">
        <v>0</v>
      </c>
      <c r="Y53" s="33">
        <f t="shared" si="0"/>
        <v>0</v>
      </c>
    </row>
    <row r="54" spans="1:25" s="4" customFormat="1" ht="30" customHeight="1" x14ac:dyDescent="0.25">
      <c r="A54" s="26">
        <v>21</v>
      </c>
      <c r="B54" s="27" t="s">
        <v>41</v>
      </c>
      <c r="C54" s="28">
        <v>-29.688656659999999</v>
      </c>
      <c r="D54" s="28">
        <v>-53.816102379999997</v>
      </c>
      <c r="E54" s="29" t="s">
        <v>66</v>
      </c>
      <c r="F54" s="29">
        <v>150</v>
      </c>
      <c r="G54" s="26" t="s">
        <v>13</v>
      </c>
      <c r="H54" s="26">
        <v>71.5</v>
      </c>
      <c r="I54" s="30">
        <v>9</v>
      </c>
      <c r="J54" s="31">
        <v>692.84</v>
      </c>
      <c r="K54" s="31">
        <f>Tabela1[[#This Row],[Custo unitário (R$)]]*Tabela1[[#This Row],[Qtd Opção 1]]</f>
        <v>6235.56</v>
      </c>
      <c r="L54" s="26" t="s">
        <v>211</v>
      </c>
      <c r="M54" s="35">
        <v>90</v>
      </c>
      <c r="N54" s="35">
        <v>9</v>
      </c>
      <c r="O54" s="34">
        <v>718.38</v>
      </c>
      <c r="P54" s="31">
        <f>Tabela1[[#This Row],[Qtd Opção 2]]*Tabela1[[#This Row],[Custo unitário (R$)2]]</f>
        <v>6465.42</v>
      </c>
      <c r="Q54" s="26" t="s">
        <v>56</v>
      </c>
      <c r="R54" s="35">
        <v>70</v>
      </c>
      <c r="S54" s="35">
        <v>9</v>
      </c>
      <c r="T54" s="34">
        <v>890</v>
      </c>
      <c r="U54" s="31">
        <f>Tabela1[[#This Row],[Qtd Opção 3]]*Tabela1[[#This Row],[Custo unitário 3 (R$)]]</f>
        <v>8010</v>
      </c>
      <c r="V54" s="35"/>
      <c r="W54" s="35"/>
      <c r="X54" s="32">
        <v>0</v>
      </c>
      <c r="Y54" s="33">
        <f t="shared" si="0"/>
        <v>0</v>
      </c>
    </row>
    <row r="55" spans="1:25" s="4" customFormat="1" ht="30" customHeight="1" x14ac:dyDescent="0.25">
      <c r="A55" s="26">
        <v>22</v>
      </c>
      <c r="B55" s="27" t="s">
        <v>42</v>
      </c>
      <c r="C55" s="28">
        <v>-29.69603159</v>
      </c>
      <c r="D55" s="28">
        <v>-53.875108920000002</v>
      </c>
      <c r="E55" s="29" t="s">
        <v>66</v>
      </c>
      <c r="F55" s="29">
        <v>400</v>
      </c>
      <c r="G55" s="26" t="s">
        <v>13</v>
      </c>
      <c r="H55" s="26">
        <v>200</v>
      </c>
      <c r="I55" s="30">
        <v>4</v>
      </c>
      <c r="J55" s="31">
        <v>2281.34</v>
      </c>
      <c r="K55" s="31">
        <f>Tabela1[[#This Row],[Custo unitário (R$)]]*Tabela1[[#This Row],[Qtd Opção 1]]</f>
        <v>9125.36</v>
      </c>
      <c r="L55" s="26" t="s">
        <v>211</v>
      </c>
      <c r="M55" s="35">
        <v>300</v>
      </c>
      <c r="N55" s="35">
        <v>4</v>
      </c>
      <c r="O55" s="34">
        <v>2086.0100000000002</v>
      </c>
      <c r="P55" s="31">
        <f>Tabela1[[#This Row],[Qtd Opção 2]]*Tabela1[[#This Row],[Custo unitário (R$)2]]</f>
        <v>8344.0400000000009</v>
      </c>
      <c r="Q55" s="26" t="s">
        <v>211</v>
      </c>
      <c r="R55" s="35">
        <v>300</v>
      </c>
      <c r="S55" s="35">
        <v>4</v>
      </c>
      <c r="T55" s="34">
        <v>2086.0100000000002</v>
      </c>
      <c r="U55" s="31">
        <f>Tabela1[[#This Row],[Qtd Opção 3]]*Tabela1[[#This Row],[Custo unitário 3 (R$)]]</f>
        <v>8344.0400000000009</v>
      </c>
      <c r="V55" s="35"/>
      <c r="W55" s="35"/>
      <c r="X55" s="32">
        <v>0</v>
      </c>
      <c r="Y55" s="33">
        <f t="shared" si="0"/>
        <v>0</v>
      </c>
    </row>
    <row r="56" spans="1:25" s="4" customFormat="1" ht="30" customHeight="1" x14ac:dyDescent="0.25">
      <c r="A56" s="26">
        <v>23</v>
      </c>
      <c r="B56" s="27" t="s">
        <v>43</v>
      </c>
      <c r="C56" s="28">
        <v>-29.700538850000001</v>
      </c>
      <c r="D56" s="28">
        <v>-53.80441141</v>
      </c>
      <c r="E56" s="29" t="s">
        <v>64</v>
      </c>
      <c r="F56" s="29">
        <v>150</v>
      </c>
      <c r="G56" s="26" t="s">
        <v>13</v>
      </c>
      <c r="H56" s="26">
        <v>71.5</v>
      </c>
      <c r="I56" s="30">
        <v>16</v>
      </c>
      <c r="J56" s="31">
        <v>692.84</v>
      </c>
      <c r="K56" s="31">
        <f>Tabela1[[#This Row],[Custo unitário (R$)]]*Tabela1[[#This Row],[Qtd Opção 1]]</f>
        <v>11085.44</v>
      </c>
      <c r="L56" s="26" t="s">
        <v>211</v>
      </c>
      <c r="M56" s="35">
        <v>90</v>
      </c>
      <c r="N56" s="35">
        <v>16</v>
      </c>
      <c r="O56" s="34">
        <v>718.38</v>
      </c>
      <c r="P56" s="31">
        <f>Tabela1[[#This Row],[Qtd Opção 2]]*Tabela1[[#This Row],[Custo unitário (R$)2]]</f>
        <v>11494.08</v>
      </c>
      <c r="Q56" s="26" t="s">
        <v>56</v>
      </c>
      <c r="R56" s="35">
        <v>70</v>
      </c>
      <c r="S56" s="35">
        <v>16</v>
      </c>
      <c r="T56" s="34">
        <v>890</v>
      </c>
      <c r="U56" s="31">
        <f>Tabela1[[#This Row],[Qtd Opção 3]]*Tabela1[[#This Row],[Custo unitário 3 (R$)]]</f>
        <v>14240</v>
      </c>
      <c r="V56" s="35"/>
      <c r="W56" s="35"/>
      <c r="X56" s="34">
        <v>0</v>
      </c>
      <c r="Y56" s="33">
        <f t="shared" si="0"/>
        <v>0</v>
      </c>
    </row>
    <row r="57" spans="1:25" s="4" customFormat="1" ht="30" customHeight="1" x14ac:dyDescent="0.25">
      <c r="A57" s="26">
        <v>23</v>
      </c>
      <c r="B57" s="27" t="s">
        <v>44</v>
      </c>
      <c r="C57" s="28">
        <v>-29.700538850000001</v>
      </c>
      <c r="D57" s="28">
        <v>-53.80441141</v>
      </c>
      <c r="E57" s="29" t="s">
        <v>63</v>
      </c>
      <c r="F57" s="29" t="s">
        <v>63</v>
      </c>
      <c r="G57" s="26" t="s">
        <v>13</v>
      </c>
      <c r="H57" s="26">
        <v>70</v>
      </c>
      <c r="I57" s="30">
        <v>2</v>
      </c>
      <c r="J57" s="31">
        <v>1078.8800000000001</v>
      </c>
      <c r="K57" s="31">
        <f>Tabela1[[#This Row],[Custo unitário (R$)]]*Tabela1[[#This Row],[Qtd Opção 1]]</f>
        <v>2157.7600000000002</v>
      </c>
      <c r="L57" s="26" t="s">
        <v>211</v>
      </c>
      <c r="M57" s="35">
        <v>100</v>
      </c>
      <c r="N57" s="35">
        <v>2</v>
      </c>
      <c r="O57" s="34">
        <v>870.25</v>
      </c>
      <c r="P57" s="31">
        <f>Tabela1[[#This Row],[Qtd Opção 2]]*Tabela1[[#This Row],[Custo unitário (R$)2]]</f>
        <v>1740.5</v>
      </c>
      <c r="Q57" s="26" t="s">
        <v>211</v>
      </c>
      <c r="R57" s="35">
        <v>100</v>
      </c>
      <c r="S57" s="35">
        <v>2</v>
      </c>
      <c r="T57" s="34">
        <v>870.25</v>
      </c>
      <c r="U57" s="31">
        <f>Tabela1[[#This Row],[Qtd Opção 3]]*Tabela1[[#This Row],[Custo unitário 3 (R$)]]</f>
        <v>1740.5</v>
      </c>
      <c r="V57" s="35">
        <v>14</v>
      </c>
      <c r="W57" s="35">
        <v>1</v>
      </c>
      <c r="X57" s="32">
        <v>5121.91</v>
      </c>
      <c r="Y57" s="33">
        <f t="shared" si="0"/>
        <v>5121.91</v>
      </c>
    </row>
    <row r="58" spans="1:25" s="4" customFormat="1" ht="30" customHeight="1" x14ac:dyDescent="0.25">
      <c r="A58" s="26">
        <v>24</v>
      </c>
      <c r="B58" s="27" t="s">
        <v>45</v>
      </c>
      <c r="C58" s="28">
        <v>-29.692378560000002</v>
      </c>
      <c r="D58" s="28">
        <v>-53.861799740000002</v>
      </c>
      <c r="E58" s="29" t="s">
        <v>64</v>
      </c>
      <c r="F58" s="29">
        <v>250</v>
      </c>
      <c r="G58" s="26" t="s">
        <v>13</v>
      </c>
      <c r="H58" s="26">
        <v>108.4</v>
      </c>
      <c r="I58" s="30">
        <v>5</v>
      </c>
      <c r="J58" s="31">
        <v>739.38</v>
      </c>
      <c r="K58" s="31">
        <f>Tabela1[[#This Row],[Custo unitário (R$)]]*Tabela1[[#This Row],[Qtd Opção 1]]</f>
        <v>3696.9</v>
      </c>
      <c r="L58" s="26" t="s">
        <v>211</v>
      </c>
      <c r="M58" s="35">
        <v>140</v>
      </c>
      <c r="N58" s="35">
        <v>5</v>
      </c>
      <c r="O58" s="34">
        <v>761.07</v>
      </c>
      <c r="P58" s="31">
        <f>Tabela1[[#This Row],[Qtd Opção 2]]*Tabela1[[#This Row],[Custo unitário (R$)2]]</f>
        <v>3805.3500000000004</v>
      </c>
      <c r="Q58" s="26" t="s">
        <v>56</v>
      </c>
      <c r="R58" s="35">
        <v>150</v>
      </c>
      <c r="S58" s="35">
        <v>5</v>
      </c>
      <c r="T58" s="34">
        <v>1400</v>
      </c>
      <c r="U58" s="31">
        <f>Tabela1[[#This Row],[Qtd Opção 3]]*Tabela1[[#This Row],[Custo unitário 3 (R$)]]</f>
        <v>7000</v>
      </c>
      <c r="V58" s="35"/>
      <c r="W58" s="35"/>
      <c r="X58" s="32">
        <v>0</v>
      </c>
      <c r="Y58" s="33">
        <f t="shared" si="0"/>
        <v>0</v>
      </c>
    </row>
    <row r="59" spans="1:25" s="4" customFormat="1" ht="30" customHeight="1" x14ac:dyDescent="0.25">
      <c r="A59" s="26">
        <v>25</v>
      </c>
      <c r="B59" s="27" t="s">
        <v>46</v>
      </c>
      <c r="C59" s="28">
        <v>-29.696276130000001</v>
      </c>
      <c r="D59" s="28">
        <v>-53.877374109999998</v>
      </c>
      <c r="E59" s="29" t="s">
        <v>64</v>
      </c>
      <c r="F59" s="29">
        <v>150</v>
      </c>
      <c r="G59" s="26" t="s">
        <v>13</v>
      </c>
      <c r="H59" s="26">
        <v>71.5</v>
      </c>
      <c r="I59" s="30">
        <v>10</v>
      </c>
      <c r="J59" s="31">
        <v>692.84</v>
      </c>
      <c r="K59" s="31">
        <f>Tabela1[[#This Row],[Custo unitário (R$)]]*Tabela1[[#This Row],[Qtd Opção 1]]</f>
        <v>6928.4000000000005</v>
      </c>
      <c r="L59" s="26" t="s">
        <v>211</v>
      </c>
      <c r="M59" s="35">
        <v>90</v>
      </c>
      <c r="N59" s="35">
        <v>10</v>
      </c>
      <c r="O59" s="34">
        <v>718.38</v>
      </c>
      <c r="P59" s="31">
        <f>Tabela1[[#This Row],[Qtd Opção 2]]*Tabela1[[#This Row],[Custo unitário (R$)2]]</f>
        <v>7183.8</v>
      </c>
      <c r="Q59" s="26" t="s">
        <v>56</v>
      </c>
      <c r="R59" s="35">
        <v>70</v>
      </c>
      <c r="S59" s="35">
        <v>10</v>
      </c>
      <c r="T59" s="34">
        <v>890</v>
      </c>
      <c r="U59" s="31">
        <f>Tabela1[[#This Row],[Qtd Opção 3]]*Tabela1[[#This Row],[Custo unitário 3 (R$)]]</f>
        <v>8900</v>
      </c>
      <c r="V59" s="35"/>
      <c r="W59" s="35"/>
      <c r="X59" s="32">
        <v>0</v>
      </c>
      <c r="Y59" s="33">
        <f t="shared" si="0"/>
        <v>0</v>
      </c>
    </row>
    <row r="60" spans="1:25" s="4" customFormat="1" ht="30" customHeight="1" x14ac:dyDescent="0.25">
      <c r="A60" s="26">
        <v>26</v>
      </c>
      <c r="B60" s="27" t="s">
        <v>47</v>
      </c>
      <c r="C60" s="28">
        <v>-29.69100847</v>
      </c>
      <c r="D60" s="28">
        <v>-53.805931630000003</v>
      </c>
      <c r="E60" s="29" t="s">
        <v>65</v>
      </c>
      <c r="F60" s="29">
        <v>30</v>
      </c>
      <c r="G60" s="26" t="s">
        <v>13</v>
      </c>
      <c r="H60" s="26">
        <v>30</v>
      </c>
      <c r="I60" s="30">
        <v>52</v>
      </c>
      <c r="J60" s="31">
        <v>483.54</v>
      </c>
      <c r="K60" s="31">
        <f>Tabela1[[#This Row],[Custo unitário (R$)]]*Tabela1[[#This Row],[Qtd Opção 1]]</f>
        <v>25144.080000000002</v>
      </c>
      <c r="L60" s="26" t="s">
        <v>211</v>
      </c>
      <c r="M60" s="35">
        <v>30</v>
      </c>
      <c r="N60" s="35">
        <v>52</v>
      </c>
      <c r="O60" s="34">
        <v>461.23</v>
      </c>
      <c r="P60" s="31">
        <f>Tabela1[[#This Row],[Qtd Opção 2]]*Tabela1[[#This Row],[Custo unitário (R$)2]]</f>
        <v>23983.96</v>
      </c>
      <c r="Q60" s="26" t="s">
        <v>56</v>
      </c>
      <c r="R60" s="35">
        <v>30</v>
      </c>
      <c r="S60" s="35">
        <v>52</v>
      </c>
      <c r="T60" s="34">
        <v>745</v>
      </c>
      <c r="U60" s="31">
        <f>Tabela1[[#This Row],[Qtd Opção 3]]*Tabela1[[#This Row],[Custo unitário 3 (R$)]]</f>
        <v>38740</v>
      </c>
      <c r="V60" s="35"/>
      <c r="W60" s="35"/>
      <c r="X60" s="32">
        <v>0</v>
      </c>
      <c r="Y60" s="33">
        <f t="shared" si="0"/>
        <v>0</v>
      </c>
    </row>
    <row r="61" spans="1:25" s="4" customFormat="1" ht="30" customHeight="1" x14ac:dyDescent="0.25">
      <c r="A61" s="26">
        <v>26</v>
      </c>
      <c r="B61" s="27" t="s">
        <v>47</v>
      </c>
      <c r="C61" s="28">
        <v>-29.69100847</v>
      </c>
      <c r="D61" s="28">
        <v>-53.805931630000003</v>
      </c>
      <c r="E61" s="29" t="s">
        <v>65</v>
      </c>
      <c r="F61" s="29">
        <v>100</v>
      </c>
      <c r="G61" s="26" t="s">
        <v>13</v>
      </c>
      <c r="H61" s="26">
        <v>71.5</v>
      </c>
      <c r="I61" s="30">
        <v>4</v>
      </c>
      <c r="J61" s="31">
        <v>692.84</v>
      </c>
      <c r="K61" s="31">
        <f>Tabela1[[#This Row],[Custo unitário (R$)]]*Tabela1[[#This Row],[Qtd Opção 1]]</f>
        <v>2771.36</v>
      </c>
      <c r="L61" s="26" t="s">
        <v>211</v>
      </c>
      <c r="M61" s="35">
        <v>90</v>
      </c>
      <c r="N61" s="35">
        <v>4</v>
      </c>
      <c r="O61" s="34">
        <v>718.38</v>
      </c>
      <c r="P61" s="31">
        <f>Tabela1[[#This Row],[Qtd Opção 2]]*Tabela1[[#This Row],[Custo unitário (R$)2]]</f>
        <v>2873.52</v>
      </c>
      <c r="Q61" s="26" t="s">
        <v>56</v>
      </c>
      <c r="R61" s="35">
        <v>70</v>
      </c>
      <c r="S61" s="35">
        <v>4</v>
      </c>
      <c r="T61" s="34">
        <v>890</v>
      </c>
      <c r="U61" s="31">
        <f>Tabela1[[#This Row],[Qtd Opção 3]]*Tabela1[[#This Row],[Custo unitário 3 (R$)]]</f>
        <v>3560</v>
      </c>
      <c r="V61" s="35"/>
      <c r="W61" s="35"/>
      <c r="X61" s="32">
        <v>0</v>
      </c>
      <c r="Y61" s="33">
        <f t="shared" si="0"/>
        <v>0</v>
      </c>
    </row>
    <row r="62" spans="1:25" s="4" customFormat="1" ht="30" customHeight="1" x14ac:dyDescent="0.25">
      <c r="A62" s="26">
        <v>26</v>
      </c>
      <c r="B62" s="27" t="s">
        <v>47</v>
      </c>
      <c r="C62" s="28">
        <v>-29.69100847</v>
      </c>
      <c r="D62" s="28">
        <v>-53.805931630000003</v>
      </c>
      <c r="E62" s="29" t="s">
        <v>65</v>
      </c>
      <c r="F62" s="29">
        <v>200</v>
      </c>
      <c r="G62" s="26" t="s">
        <v>13</v>
      </c>
      <c r="H62" s="26">
        <v>200</v>
      </c>
      <c r="I62" s="30">
        <v>6</v>
      </c>
      <c r="J62" s="31">
        <v>2281.34</v>
      </c>
      <c r="K62" s="31">
        <f>Tabela1[[#This Row],[Custo unitário (R$)]]*Tabela1[[#This Row],[Qtd Opção 1]]</f>
        <v>13688.04</v>
      </c>
      <c r="L62" s="26" t="s">
        <v>211</v>
      </c>
      <c r="M62" s="35">
        <v>300</v>
      </c>
      <c r="N62" s="35">
        <v>6</v>
      </c>
      <c r="O62" s="34">
        <v>2086.0100000000002</v>
      </c>
      <c r="P62" s="31">
        <f>Tabela1[[#This Row],[Qtd Opção 2]]*Tabela1[[#This Row],[Custo unitário (R$)2]]</f>
        <v>12516.060000000001</v>
      </c>
      <c r="Q62" s="26" t="s">
        <v>211</v>
      </c>
      <c r="R62" s="35">
        <v>300</v>
      </c>
      <c r="S62" s="35">
        <v>6</v>
      </c>
      <c r="T62" s="34">
        <v>2086.0100000000002</v>
      </c>
      <c r="U62" s="31">
        <f>Tabela1[[#This Row],[Qtd Opção 3]]*Tabela1[[#This Row],[Custo unitário 3 (R$)]]</f>
        <v>12516.060000000001</v>
      </c>
      <c r="V62" s="35"/>
      <c r="W62" s="35"/>
      <c r="X62" s="32">
        <v>0</v>
      </c>
      <c r="Y62" s="33">
        <f t="shared" si="0"/>
        <v>0</v>
      </c>
    </row>
    <row r="63" spans="1:25" s="4" customFormat="1" ht="30" customHeight="1" x14ac:dyDescent="0.25">
      <c r="A63" s="26">
        <v>27</v>
      </c>
      <c r="B63" s="27" t="s">
        <v>48</v>
      </c>
      <c r="C63" s="28">
        <v>-29.68601524</v>
      </c>
      <c r="D63" s="28">
        <v>-53.806778659999999</v>
      </c>
      <c r="E63" s="29" t="s">
        <v>64</v>
      </c>
      <c r="F63" s="29">
        <v>70</v>
      </c>
      <c r="G63" s="26" t="s">
        <v>13</v>
      </c>
      <c r="H63" s="26">
        <v>37</v>
      </c>
      <c r="I63" s="30">
        <v>1</v>
      </c>
      <c r="J63" s="31">
        <v>490.38</v>
      </c>
      <c r="K63" s="31">
        <f>Tabela1[[#This Row],[Custo unitário (R$)]]*Tabela1[[#This Row],[Qtd Opção 1]]</f>
        <v>490.38</v>
      </c>
      <c r="L63" s="26" t="s">
        <v>211</v>
      </c>
      <c r="M63" s="35">
        <v>40</v>
      </c>
      <c r="N63" s="35">
        <v>1</v>
      </c>
      <c r="O63" s="34">
        <v>470.36</v>
      </c>
      <c r="P63" s="31">
        <f>Tabela1[[#This Row],[Qtd Opção 2]]*Tabela1[[#This Row],[Custo unitário (R$)2]]</f>
        <v>470.36</v>
      </c>
      <c r="Q63" s="26" t="s">
        <v>56</v>
      </c>
      <c r="R63" s="35">
        <v>40</v>
      </c>
      <c r="S63" s="35">
        <v>1</v>
      </c>
      <c r="T63" s="34">
        <v>808</v>
      </c>
      <c r="U63" s="31">
        <f>Tabela1[[#This Row],[Qtd Opção 3]]*Tabela1[[#This Row],[Custo unitário 3 (R$)]]</f>
        <v>808</v>
      </c>
      <c r="V63" s="35"/>
      <c r="W63" s="35"/>
      <c r="X63" s="32">
        <v>0</v>
      </c>
      <c r="Y63" s="33">
        <f t="shared" si="0"/>
        <v>0</v>
      </c>
    </row>
    <row r="64" spans="1:25" s="4" customFormat="1" ht="30" customHeight="1" x14ac:dyDescent="0.25">
      <c r="A64" s="26">
        <v>27</v>
      </c>
      <c r="B64" s="27" t="s">
        <v>48</v>
      </c>
      <c r="C64" s="28">
        <v>-29.68601524</v>
      </c>
      <c r="D64" s="28">
        <v>-53.806778659999999</v>
      </c>
      <c r="E64" s="29" t="s">
        <v>66</v>
      </c>
      <c r="F64" s="29">
        <v>70</v>
      </c>
      <c r="G64" s="26" t="s">
        <v>13</v>
      </c>
      <c r="H64" s="26">
        <v>37</v>
      </c>
      <c r="I64" s="30">
        <v>2</v>
      </c>
      <c r="J64" s="31">
        <v>490.38</v>
      </c>
      <c r="K64" s="31">
        <f>Tabela1[[#This Row],[Custo unitário (R$)]]*Tabela1[[#This Row],[Qtd Opção 1]]</f>
        <v>980.76</v>
      </c>
      <c r="L64" s="26" t="s">
        <v>211</v>
      </c>
      <c r="M64" s="35">
        <v>40</v>
      </c>
      <c r="N64" s="35">
        <v>2</v>
      </c>
      <c r="O64" s="34">
        <v>470.36</v>
      </c>
      <c r="P64" s="31">
        <f>Tabela1[[#This Row],[Qtd Opção 2]]*Tabela1[[#This Row],[Custo unitário (R$)2]]</f>
        <v>940.72</v>
      </c>
      <c r="Q64" s="26" t="s">
        <v>56</v>
      </c>
      <c r="R64" s="35">
        <v>40</v>
      </c>
      <c r="S64" s="35">
        <v>2</v>
      </c>
      <c r="T64" s="34">
        <v>808</v>
      </c>
      <c r="U64" s="31">
        <f>Tabela1[[#This Row],[Qtd Opção 3]]*Tabela1[[#This Row],[Custo unitário 3 (R$)]]</f>
        <v>1616</v>
      </c>
      <c r="V64" s="35"/>
      <c r="W64" s="35"/>
      <c r="X64" s="32">
        <v>0</v>
      </c>
      <c r="Y64" s="33">
        <f t="shared" si="0"/>
        <v>0</v>
      </c>
    </row>
    <row r="65" spans="1:25" s="4" customFormat="1" ht="30" customHeight="1" x14ac:dyDescent="0.25">
      <c r="A65" s="26">
        <v>27</v>
      </c>
      <c r="B65" s="27" t="s">
        <v>48</v>
      </c>
      <c r="C65" s="28">
        <v>-29.68601524</v>
      </c>
      <c r="D65" s="28">
        <v>-53.806778659999999</v>
      </c>
      <c r="E65" s="29" t="s">
        <v>66</v>
      </c>
      <c r="F65" s="29">
        <v>150</v>
      </c>
      <c r="G65" s="26" t="s">
        <v>13</v>
      </c>
      <c r="H65" s="26">
        <v>71.5</v>
      </c>
      <c r="I65" s="30">
        <v>9</v>
      </c>
      <c r="J65" s="31">
        <v>692.84</v>
      </c>
      <c r="K65" s="31">
        <f>Tabela1[[#This Row],[Custo unitário (R$)]]*Tabela1[[#This Row],[Qtd Opção 1]]</f>
        <v>6235.56</v>
      </c>
      <c r="L65" s="26" t="s">
        <v>211</v>
      </c>
      <c r="M65" s="35">
        <v>90</v>
      </c>
      <c r="N65" s="35">
        <v>9</v>
      </c>
      <c r="O65" s="34">
        <v>718.38</v>
      </c>
      <c r="P65" s="31">
        <f>Tabela1[[#This Row],[Qtd Opção 2]]*Tabela1[[#This Row],[Custo unitário (R$)2]]</f>
        <v>6465.42</v>
      </c>
      <c r="Q65" s="26" t="s">
        <v>56</v>
      </c>
      <c r="R65" s="35">
        <v>70</v>
      </c>
      <c r="S65" s="35">
        <v>9</v>
      </c>
      <c r="T65" s="34">
        <v>890</v>
      </c>
      <c r="U65" s="31">
        <f>Tabela1[[#This Row],[Qtd Opção 3]]*Tabela1[[#This Row],[Custo unitário 3 (R$)]]</f>
        <v>8010</v>
      </c>
      <c r="V65" s="35"/>
      <c r="W65" s="35"/>
      <c r="X65" s="32">
        <v>0</v>
      </c>
      <c r="Y65" s="33">
        <f t="shared" si="0"/>
        <v>0</v>
      </c>
    </row>
    <row r="66" spans="1:25" s="4" customFormat="1" ht="30" customHeight="1" x14ac:dyDescent="0.25">
      <c r="A66" s="26">
        <v>27</v>
      </c>
      <c r="B66" s="27" t="s">
        <v>48</v>
      </c>
      <c r="C66" s="28">
        <v>-29.68601524</v>
      </c>
      <c r="D66" s="28">
        <v>-53.806778659999999</v>
      </c>
      <c r="E66" s="29" t="s">
        <v>66</v>
      </c>
      <c r="F66" s="29">
        <v>250</v>
      </c>
      <c r="G66" s="26" t="s">
        <v>13</v>
      </c>
      <c r="H66" s="26">
        <v>108.4</v>
      </c>
      <c r="I66" s="30">
        <v>3</v>
      </c>
      <c r="J66" s="31">
        <v>739.38</v>
      </c>
      <c r="K66" s="31">
        <f>Tabela1[[#This Row],[Custo unitário (R$)]]*Tabela1[[#This Row],[Qtd Opção 1]]</f>
        <v>2218.14</v>
      </c>
      <c r="L66" s="26" t="s">
        <v>211</v>
      </c>
      <c r="M66" s="35">
        <v>140</v>
      </c>
      <c r="N66" s="35">
        <v>3</v>
      </c>
      <c r="O66" s="34">
        <v>761.07</v>
      </c>
      <c r="P66" s="31">
        <f>Tabela1[[#This Row],[Qtd Opção 2]]*Tabela1[[#This Row],[Custo unitário (R$)2]]</f>
        <v>2283.21</v>
      </c>
      <c r="Q66" s="26" t="s">
        <v>56</v>
      </c>
      <c r="R66" s="35">
        <v>150</v>
      </c>
      <c r="S66" s="35">
        <v>3</v>
      </c>
      <c r="T66" s="34">
        <v>1400</v>
      </c>
      <c r="U66" s="31">
        <f>Tabela1[[#This Row],[Qtd Opção 3]]*Tabela1[[#This Row],[Custo unitário 3 (R$)]]</f>
        <v>4200</v>
      </c>
      <c r="V66" s="35"/>
      <c r="W66" s="35"/>
      <c r="X66" s="32">
        <v>0</v>
      </c>
      <c r="Y66" s="33">
        <f t="shared" si="0"/>
        <v>0</v>
      </c>
    </row>
    <row r="67" spans="1:25" s="4" customFormat="1" ht="30" customHeight="1" x14ac:dyDescent="0.25">
      <c r="A67" s="26">
        <v>27</v>
      </c>
      <c r="B67" s="27" t="s">
        <v>48</v>
      </c>
      <c r="C67" s="28">
        <v>-29.68601524</v>
      </c>
      <c r="D67" s="28">
        <v>-53.806778659999999</v>
      </c>
      <c r="E67" s="29" t="s">
        <v>66</v>
      </c>
      <c r="F67" s="29">
        <v>400</v>
      </c>
      <c r="G67" s="26" t="s">
        <v>13</v>
      </c>
      <c r="H67" s="26">
        <v>200</v>
      </c>
      <c r="I67" s="30">
        <v>2</v>
      </c>
      <c r="J67" s="31">
        <v>2281.34</v>
      </c>
      <c r="K67" s="31">
        <f>Tabela1[[#This Row],[Custo unitário (R$)]]*Tabela1[[#This Row],[Qtd Opção 1]]</f>
        <v>4562.68</v>
      </c>
      <c r="L67" s="26" t="s">
        <v>211</v>
      </c>
      <c r="M67" s="35">
        <v>300</v>
      </c>
      <c r="N67" s="35">
        <v>2</v>
      </c>
      <c r="O67" s="34">
        <v>2086.0100000000002</v>
      </c>
      <c r="P67" s="31">
        <f>Tabela1[[#This Row],[Qtd Opção 2]]*Tabela1[[#This Row],[Custo unitário (R$)2]]</f>
        <v>4172.0200000000004</v>
      </c>
      <c r="Q67" s="26" t="s">
        <v>211</v>
      </c>
      <c r="R67" s="35">
        <v>300</v>
      </c>
      <c r="S67" s="35">
        <v>2</v>
      </c>
      <c r="T67" s="34">
        <v>2086.0100000000002</v>
      </c>
      <c r="U67" s="31">
        <f>Tabela1[[#This Row],[Qtd Opção 3]]*Tabela1[[#This Row],[Custo unitário 3 (R$)]]</f>
        <v>4172.0200000000004</v>
      </c>
      <c r="V67" s="35"/>
      <c r="W67" s="35"/>
      <c r="X67" s="32">
        <v>0</v>
      </c>
      <c r="Y67" s="33">
        <f t="shared" si="0"/>
        <v>0</v>
      </c>
    </row>
    <row r="68" spans="1:25" s="4" customFormat="1" ht="30" customHeight="1" x14ac:dyDescent="0.25">
      <c r="A68" s="26">
        <v>27</v>
      </c>
      <c r="B68" s="27" t="s">
        <v>48</v>
      </c>
      <c r="C68" s="28">
        <v>-29.68601524</v>
      </c>
      <c r="D68" s="28">
        <v>-53.806778659999999</v>
      </c>
      <c r="E68" s="29" t="s">
        <v>67</v>
      </c>
      <c r="F68" s="29">
        <v>125</v>
      </c>
      <c r="G68" s="26" t="s">
        <v>13</v>
      </c>
      <c r="H68" s="26">
        <v>71.5</v>
      </c>
      <c r="I68" s="30">
        <v>1</v>
      </c>
      <c r="J68" s="31">
        <v>692.84</v>
      </c>
      <c r="K68" s="31">
        <f>Tabela1[[#This Row],[Custo unitário (R$)]]*Tabela1[[#This Row],[Qtd Opção 1]]</f>
        <v>692.84</v>
      </c>
      <c r="L68" s="26" t="s">
        <v>211</v>
      </c>
      <c r="M68" s="35">
        <v>90</v>
      </c>
      <c r="N68" s="35">
        <v>1</v>
      </c>
      <c r="O68" s="34">
        <v>718.38</v>
      </c>
      <c r="P68" s="31">
        <f>Tabela1[[#This Row],[Qtd Opção 2]]*Tabela1[[#This Row],[Custo unitário (R$)2]]</f>
        <v>718.38</v>
      </c>
      <c r="Q68" s="26" t="s">
        <v>56</v>
      </c>
      <c r="R68" s="35">
        <v>70</v>
      </c>
      <c r="S68" s="35">
        <v>1</v>
      </c>
      <c r="T68" s="34">
        <v>890</v>
      </c>
      <c r="U68" s="31">
        <f>Tabela1[[#This Row],[Qtd Opção 3]]*Tabela1[[#This Row],[Custo unitário 3 (R$)]]</f>
        <v>890</v>
      </c>
      <c r="V68" s="35"/>
      <c r="W68" s="35"/>
      <c r="X68" s="32">
        <v>0</v>
      </c>
      <c r="Y68" s="33">
        <f t="shared" si="0"/>
        <v>0</v>
      </c>
    </row>
    <row r="69" spans="1:25" s="4" customFormat="1" ht="30" customHeight="1" x14ac:dyDescent="0.25">
      <c r="A69" s="26">
        <v>27</v>
      </c>
      <c r="B69" s="27" t="s">
        <v>48</v>
      </c>
      <c r="C69" s="28">
        <v>-29.68601524</v>
      </c>
      <c r="D69" s="28">
        <v>-53.806778659999999</v>
      </c>
      <c r="E69" s="29" t="s">
        <v>68</v>
      </c>
      <c r="F69" s="29">
        <v>160</v>
      </c>
      <c r="G69" s="26" t="s">
        <v>13</v>
      </c>
      <c r="H69" s="26">
        <v>71.5</v>
      </c>
      <c r="I69" s="30">
        <v>3</v>
      </c>
      <c r="J69" s="31">
        <v>692.84</v>
      </c>
      <c r="K69" s="31">
        <f>Tabela1[[#This Row],[Custo unitário (R$)]]*Tabela1[[#This Row],[Qtd Opção 1]]</f>
        <v>2078.52</v>
      </c>
      <c r="L69" s="26" t="s">
        <v>211</v>
      </c>
      <c r="M69" s="35">
        <v>90</v>
      </c>
      <c r="N69" s="35">
        <v>3</v>
      </c>
      <c r="O69" s="34">
        <v>718.38</v>
      </c>
      <c r="P69" s="31">
        <f>Tabela1[[#This Row],[Qtd Opção 2]]*Tabela1[[#This Row],[Custo unitário (R$)2]]</f>
        <v>2155.14</v>
      </c>
      <c r="Q69" s="26" t="s">
        <v>56</v>
      </c>
      <c r="R69" s="35">
        <v>70</v>
      </c>
      <c r="S69" s="35">
        <v>3</v>
      </c>
      <c r="T69" s="34">
        <v>890</v>
      </c>
      <c r="U69" s="31">
        <f>Tabela1[[#This Row],[Qtd Opção 3]]*Tabela1[[#This Row],[Custo unitário 3 (R$)]]</f>
        <v>2670</v>
      </c>
      <c r="V69" s="35"/>
      <c r="W69" s="35"/>
      <c r="X69" s="32">
        <v>0</v>
      </c>
      <c r="Y69" s="33">
        <f t="shared" si="0"/>
        <v>0</v>
      </c>
    </row>
    <row r="70" spans="1:25" s="4" customFormat="1" ht="30" customHeight="1" x14ac:dyDescent="0.25">
      <c r="A70" s="26">
        <v>27</v>
      </c>
      <c r="B70" s="27" t="s">
        <v>48</v>
      </c>
      <c r="C70" s="28">
        <v>-29.68601524</v>
      </c>
      <c r="D70" s="28">
        <v>-53.806778659999999</v>
      </c>
      <c r="E70" s="29" t="s">
        <v>64</v>
      </c>
      <c r="F70" s="29">
        <v>250</v>
      </c>
      <c r="G70" s="26" t="s">
        <v>13</v>
      </c>
      <c r="H70" s="26">
        <v>108.4</v>
      </c>
      <c r="I70" s="30">
        <v>1</v>
      </c>
      <c r="J70" s="31">
        <v>739.38</v>
      </c>
      <c r="K70" s="31">
        <f>Tabela1[[#This Row],[Custo unitário (R$)]]*Tabela1[[#This Row],[Qtd Opção 1]]</f>
        <v>739.38</v>
      </c>
      <c r="L70" s="26" t="s">
        <v>211</v>
      </c>
      <c r="M70" s="35">
        <v>140</v>
      </c>
      <c r="N70" s="35">
        <v>1</v>
      </c>
      <c r="O70" s="34">
        <v>761.07</v>
      </c>
      <c r="P70" s="31">
        <f>Tabela1[[#This Row],[Qtd Opção 2]]*Tabela1[[#This Row],[Custo unitário (R$)2]]</f>
        <v>761.07</v>
      </c>
      <c r="Q70" s="26" t="s">
        <v>56</v>
      </c>
      <c r="R70" s="35">
        <v>150</v>
      </c>
      <c r="S70" s="35">
        <v>1</v>
      </c>
      <c r="T70" s="34">
        <v>1400</v>
      </c>
      <c r="U70" s="31">
        <f>Tabela1[[#This Row],[Qtd Opção 3]]*Tabela1[[#This Row],[Custo unitário 3 (R$)]]</f>
        <v>1400</v>
      </c>
      <c r="V70" s="35"/>
      <c r="W70" s="35"/>
      <c r="X70" s="32">
        <v>0</v>
      </c>
      <c r="Y70" s="33">
        <f t="shared" si="0"/>
        <v>0</v>
      </c>
    </row>
    <row r="71" spans="1:25" s="4" customFormat="1" ht="30" customHeight="1" x14ac:dyDescent="0.25">
      <c r="A71" s="26">
        <v>28</v>
      </c>
      <c r="B71" s="27" t="s">
        <v>49</v>
      </c>
      <c r="C71" s="28">
        <v>-29.692204709999999</v>
      </c>
      <c r="D71" s="28">
        <v>-53.828094299999997</v>
      </c>
      <c r="E71" s="29" t="s">
        <v>66</v>
      </c>
      <c r="F71" s="29">
        <v>250</v>
      </c>
      <c r="G71" s="26" t="s">
        <v>13</v>
      </c>
      <c r="H71" s="26">
        <v>108.4</v>
      </c>
      <c r="I71" s="30">
        <v>4</v>
      </c>
      <c r="J71" s="31">
        <v>739.38</v>
      </c>
      <c r="K71" s="31">
        <f>Tabela1[[#This Row],[Custo unitário (R$)]]*Tabela1[[#This Row],[Qtd Opção 1]]</f>
        <v>2957.52</v>
      </c>
      <c r="L71" s="26" t="s">
        <v>211</v>
      </c>
      <c r="M71" s="35">
        <v>140</v>
      </c>
      <c r="N71" s="35">
        <v>4</v>
      </c>
      <c r="O71" s="34">
        <v>761.07</v>
      </c>
      <c r="P71" s="31">
        <f>Tabela1[[#This Row],[Qtd Opção 2]]*Tabela1[[#This Row],[Custo unitário (R$)2]]</f>
        <v>3044.28</v>
      </c>
      <c r="Q71" s="26" t="s">
        <v>56</v>
      </c>
      <c r="R71" s="35">
        <v>150</v>
      </c>
      <c r="S71" s="35">
        <v>4</v>
      </c>
      <c r="T71" s="34">
        <v>1400</v>
      </c>
      <c r="U71" s="31">
        <f>Tabela1[[#This Row],[Qtd Opção 3]]*Tabela1[[#This Row],[Custo unitário 3 (R$)]]</f>
        <v>5600</v>
      </c>
      <c r="V71" s="35"/>
      <c r="W71" s="35"/>
      <c r="X71" s="32">
        <v>0</v>
      </c>
      <c r="Y71" s="33">
        <f t="shared" si="0"/>
        <v>0</v>
      </c>
    </row>
    <row r="72" spans="1:25" s="4" customFormat="1" ht="30" customHeight="1" x14ac:dyDescent="0.25">
      <c r="A72" s="26">
        <v>29</v>
      </c>
      <c r="B72" s="27" t="s">
        <v>50</v>
      </c>
      <c r="C72" s="28">
        <v>-29.68792753</v>
      </c>
      <c r="D72" s="28">
        <v>-53.812430059999997</v>
      </c>
      <c r="E72" s="29" t="s">
        <v>66</v>
      </c>
      <c r="F72" s="29">
        <v>150</v>
      </c>
      <c r="G72" s="26" t="s">
        <v>13</v>
      </c>
      <c r="H72" s="26">
        <v>71.5</v>
      </c>
      <c r="I72" s="30">
        <v>7</v>
      </c>
      <c r="J72" s="31">
        <v>692.84</v>
      </c>
      <c r="K72" s="31">
        <f>Tabela1[[#This Row],[Custo unitário (R$)]]*Tabela1[[#This Row],[Qtd Opção 1]]</f>
        <v>4849.88</v>
      </c>
      <c r="L72" s="26" t="s">
        <v>211</v>
      </c>
      <c r="M72" s="35">
        <v>90</v>
      </c>
      <c r="N72" s="35">
        <v>7</v>
      </c>
      <c r="O72" s="34">
        <v>718.38</v>
      </c>
      <c r="P72" s="31">
        <f>Tabela1[[#This Row],[Qtd Opção 2]]*Tabela1[[#This Row],[Custo unitário (R$)2]]</f>
        <v>5028.66</v>
      </c>
      <c r="Q72" s="26" t="s">
        <v>56</v>
      </c>
      <c r="R72" s="35">
        <v>70</v>
      </c>
      <c r="S72" s="35">
        <v>7</v>
      </c>
      <c r="T72" s="34">
        <v>890</v>
      </c>
      <c r="U72" s="31">
        <f>Tabela1[[#This Row],[Qtd Opção 3]]*Tabela1[[#This Row],[Custo unitário 3 (R$)]]</f>
        <v>6230</v>
      </c>
      <c r="V72" s="35"/>
      <c r="W72" s="35"/>
      <c r="X72" s="32">
        <v>0</v>
      </c>
      <c r="Y72" s="33">
        <f t="shared" ref="Y72:Y135" si="1">X72*W72</f>
        <v>0</v>
      </c>
    </row>
    <row r="73" spans="1:25" s="4" customFormat="1" ht="29.25" customHeight="1" x14ac:dyDescent="0.25">
      <c r="A73" s="26">
        <v>29</v>
      </c>
      <c r="B73" s="27" t="s">
        <v>50</v>
      </c>
      <c r="C73" s="28">
        <v>-29.68792753</v>
      </c>
      <c r="D73" s="28">
        <v>-53.812430059999997</v>
      </c>
      <c r="E73" s="29" t="s">
        <v>66</v>
      </c>
      <c r="F73" s="29">
        <v>250</v>
      </c>
      <c r="G73" s="26" t="s">
        <v>13</v>
      </c>
      <c r="H73" s="26">
        <v>130</v>
      </c>
      <c r="I73" s="30">
        <v>2</v>
      </c>
      <c r="J73" s="31">
        <v>1692.08</v>
      </c>
      <c r="K73" s="31">
        <f>Tabela1[[#This Row],[Custo unitário (R$)]]*Tabela1[[#This Row],[Qtd Opção 1]]</f>
        <v>3384.16</v>
      </c>
      <c r="L73" s="26" t="s">
        <v>211</v>
      </c>
      <c r="M73" s="35">
        <v>100</v>
      </c>
      <c r="N73" s="35">
        <v>2</v>
      </c>
      <c r="O73" s="34">
        <v>870.25</v>
      </c>
      <c r="P73" s="31">
        <f>Tabela1[[#This Row],[Qtd Opção 2]]*Tabela1[[#This Row],[Custo unitário (R$)2]]</f>
        <v>1740.5</v>
      </c>
      <c r="Q73" s="26" t="s">
        <v>211</v>
      </c>
      <c r="R73" s="35">
        <v>100</v>
      </c>
      <c r="S73" s="35">
        <v>2</v>
      </c>
      <c r="T73" s="34">
        <v>870.25</v>
      </c>
      <c r="U73" s="31">
        <f>Tabela1[[#This Row],[Qtd Opção 3]]*Tabela1[[#This Row],[Custo unitário 3 (R$)]]</f>
        <v>1740.5</v>
      </c>
      <c r="V73" s="35"/>
      <c r="W73" s="35"/>
      <c r="X73" s="32">
        <v>0</v>
      </c>
      <c r="Y73" s="33">
        <f t="shared" si="1"/>
        <v>0</v>
      </c>
    </row>
    <row r="74" spans="1:25" ht="28.5" customHeight="1" x14ac:dyDescent="0.25">
      <c r="A74" s="26">
        <v>30</v>
      </c>
      <c r="B74" s="27" t="s">
        <v>51</v>
      </c>
      <c r="C74" s="28">
        <v>-29.709516600000001</v>
      </c>
      <c r="D74" s="28">
        <v>-53.726282099999999</v>
      </c>
      <c r="E74" s="29" t="s">
        <v>64</v>
      </c>
      <c r="F74" s="29">
        <v>250</v>
      </c>
      <c r="G74" s="26" t="s">
        <v>13</v>
      </c>
      <c r="H74" s="26">
        <v>130</v>
      </c>
      <c r="I74" s="30">
        <v>2</v>
      </c>
      <c r="J74" s="31">
        <v>1692.08</v>
      </c>
      <c r="K74" s="31">
        <f>Tabela1[[#This Row],[Custo unitário (R$)]]*Tabela1[[#This Row],[Qtd Opção 1]]</f>
        <v>3384.16</v>
      </c>
      <c r="L74" s="26" t="s">
        <v>211</v>
      </c>
      <c r="M74" s="35">
        <v>100</v>
      </c>
      <c r="N74" s="35">
        <v>2</v>
      </c>
      <c r="O74" s="34">
        <v>870.25</v>
      </c>
      <c r="P74" s="31">
        <f>Tabela1[[#This Row],[Qtd Opção 2]]*Tabela1[[#This Row],[Custo unitário (R$)2]]</f>
        <v>1740.5</v>
      </c>
      <c r="Q74" s="26" t="s">
        <v>211</v>
      </c>
      <c r="R74" s="35">
        <v>100</v>
      </c>
      <c r="S74" s="35">
        <v>2</v>
      </c>
      <c r="T74" s="34">
        <v>870.25</v>
      </c>
      <c r="U74" s="31">
        <f>Tabela1[[#This Row],[Qtd Opção 3]]*Tabela1[[#This Row],[Custo unitário 3 (R$)]]</f>
        <v>1740.5</v>
      </c>
      <c r="V74" s="35">
        <v>14</v>
      </c>
      <c r="W74" s="35">
        <v>1</v>
      </c>
      <c r="X74" s="32">
        <v>5121.91</v>
      </c>
      <c r="Y74" s="33">
        <f t="shared" si="1"/>
        <v>5121.91</v>
      </c>
    </row>
    <row r="75" spans="1:25" ht="28.5" customHeight="1" x14ac:dyDescent="0.25">
      <c r="A75" s="26">
        <v>31</v>
      </c>
      <c r="B75" s="27" t="s">
        <v>52</v>
      </c>
      <c r="C75" s="28">
        <v>-29.686580429999999</v>
      </c>
      <c r="D75" s="28">
        <v>-53.826128850000003</v>
      </c>
      <c r="E75" s="29" t="s">
        <v>63</v>
      </c>
      <c r="F75" s="29" t="s">
        <v>63</v>
      </c>
      <c r="G75" s="26" t="s">
        <v>13</v>
      </c>
      <c r="H75" s="26">
        <v>130</v>
      </c>
      <c r="I75" s="30">
        <v>4</v>
      </c>
      <c r="J75" s="31">
        <v>1692.08</v>
      </c>
      <c r="K75" s="31">
        <f>Tabela1[[#This Row],[Custo unitário (R$)]]*Tabela1[[#This Row],[Qtd Opção 1]]</f>
        <v>6768.32</v>
      </c>
      <c r="L75" s="26" t="s">
        <v>211</v>
      </c>
      <c r="M75" s="35">
        <v>100</v>
      </c>
      <c r="N75" s="35">
        <v>4</v>
      </c>
      <c r="O75" s="34">
        <v>870.25</v>
      </c>
      <c r="P75" s="31">
        <f>Tabela1[[#This Row],[Qtd Opção 2]]*Tabela1[[#This Row],[Custo unitário (R$)2]]</f>
        <v>3481</v>
      </c>
      <c r="Q75" s="26" t="s">
        <v>211</v>
      </c>
      <c r="R75" s="35">
        <v>100</v>
      </c>
      <c r="S75" s="35">
        <v>4</v>
      </c>
      <c r="T75" s="34">
        <v>870.25</v>
      </c>
      <c r="U75" s="31">
        <f>Tabela1[[#This Row],[Qtd Opção 3]]*Tabela1[[#This Row],[Custo unitário 3 (R$)]]</f>
        <v>3481</v>
      </c>
      <c r="V75" s="35">
        <v>14</v>
      </c>
      <c r="W75" s="35">
        <v>2</v>
      </c>
      <c r="X75" s="32">
        <v>5121.91</v>
      </c>
      <c r="Y75" s="33">
        <f t="shared" si="1"/>
        <v>10243.82</v>
      </c>
    </row>
    <row r="76" spans="1:25" ht="28.5" customHeight="1" x14ac:dyDescent="0.25">
      <c r="A76" s="26">
        <v>32</v>
      </c>
      <c r="B76" s="27" t="s">
        <v>53</v>
      </c>
      <c r="C76" s="28">
        <v>-29.698553189999998</v>
      </c>
      <c r="D76" s="28">
        <v>-53.825129969999999</v>
      </c>
      <c r="E76" s="29" t="s">
        <v>63</v>
      </c>
      <c r="F76" s="29" t="s">
        <v>63</v>
      </c>
      <c r="G76" s="26" t="s">
        <v>13</v>
      </c>
      <c r="H76" s="26">
        <v>130</v>
      </c>
      <c r="I76" s="30">
        <v>4</v>
      </c>
      <c r="J76" s="31">
        <v>1692.08</v>
      </c>
      <c r="K76" s="31">
        <f>Tabela1[[#This Row],[Custo unitário (R$)]]*Tabela1[[#This Row],[Qtd Opção 1]]</f>
        <v>6768.32</v>
      </c>
      <c r="L76" s="26" t="s">
        <v>211</v>
      </c>
      <c r="M76" s="35">
        <v>100</v>
      </c>
      <c r="N76" s="35">
        <v>4</v>
      </c>
      <c r="O76" s="34">
        <v>870.25</v>
      </c>
      <c r="P76" s="31">
        <f>Tabela1[[#This Row],[Qtd Opção 2]]*Tabela1[[#This Row],[Custo unitário (R$)2]]</f>
        <v>3481</v>
      </c>
      <c r="Q76" s="26" t="s">
        <v>211</v>
      </c>
      <c r="R76" s="35">
        <v>100</v>
      </c>
      <c r="S76" s="35">
        <v>4</v>
      </c>
      <c r="T76" s="34">
        <v>870.25</v>
      </c>
      <c r="U76" s="31">
        <f>Tabela1[[#This Row],[Qtd Opção 3]]*Tabela1[[#This Row],[Custo unitário 3 (R$)]]</f>
        <v>3481</v>
      </c>
      <c r="V76" s="35">
        <v>14</v>
      </c>
      <c r="W76" s="35">
        <v>2</v>
      </c>
      <c r="X76" s="32">
        <v>5121.91</v>
      </c>
      <c r="Y76" s="33">
        <f t="shared" si="1"/>
        <v>10243.82</v>
      </c>
    </row>
    <row r="77" spans="1:25" ht="28.5" customHeight="1" x14ac:dyDescent="0.25">
      <c r="A77" s="26">
        <v>33</v>
      </c>
      <c r="B77" s="27" t="s">
        <v>54</v>
      </c>
      <c r="C77" s="28">
        <v>-29.6922003</v>
      </c>
      <c r="D77" s="28">
        <v>-53.862193150000003</v>
      </c>
      <c r="E77" s="29" t="s">
        <v>63</v>
      </c>
      <c r="F77" s="29" t="s">
        <v>63</v>
      </c>
      <c r="G77" s="26" t="s">
        <v>13</v>
      </c>
      <c r="H77" s="26">
        <v>130</v>
      </c>
      <c r="I77" s="30">
        <v>4</v>
      </c>
      <c r="J77" s="31">
        <v>1692.08</v>
      </c>
      <c r="K77" s="31">
        <f>Tabela1[[#This Row],[Custo unitário (R$)]]*Tabela1[[#This Row],[Qtd Opção 1]]</f>
        <v>6768.32</v>
      </c>
      <c r="L77" s="26" t="s">
        <v>211</v>
      </c>
      <c r="M77" s="35">
        <v>100</v>
      </c>
      <c r="N77" s="35">
        <v>4</v>
      </c>
      <c r="O77" s="34">
        <v>870.25</v>
      </c>
      <c r="P77" s="31">
        <f>Tabela1[[#This Row],[Qtd Opção 2]]*Tabela1[[#This Row],[Custo unitário (R$)2]]</f>
        <v>3481</v>
      </c>
      <c r="Q77" s="26" t="s">
        <v>211</v>
      </c>
      <c r="R77" s="35">
        <v>100</v>
      </c>
      <c r="S77" s="35">
        <v>4</v>
      </c>
      <c r="T77" s="34">
        <v>870.25</v>
      </c>
      <c r="U77" s="31">
        <f>Tabela1[[#This Row],[Qtd Opção 3]]*Tabela1[[#This Row],[Custo unitário 3 (R$)]]</f>
        <v>3481</v>
      </c>
      <c r="V77" s="35">
        <v>14</v>
      </c>
      <c r="W77" s="35">
        <v>2</v>
      </c>
      <c r="X77" s="32">
        <v>5121.91</v>
      </c>
      <c r="Y77" s="33">
        <f t="shared" si="1"/>
        <v>10243.82</v>
      </c>
    </row>
    <row r="78" spans="1:25" ht="28.5" customHeight="1" x14ac:dyDescent="0.25">
      <c r="A78" s="26">
        <v>34</v>
      </c>
      <c r="B78" s="27" t="s">
        <v>55</v>
      </c>
      <c r="C78" s="28">
        <v>-29.684482769999999</v>
      </c>
      <c r="D78" s="28">
        <v>-53.802705809999999</v>
      </c>
      <c r="E78" s="29" t="s">
        <v>63</v>
      </c>
      <c r="F78" s="29" t="s">
        <v>63</v>
      </c>
      <c r="G78" s="26" t="s">
        <v>13</v>
      </c>
      <c r="H78" s="26">
        <v>130</v>
      </c>
      <c r="I78" s="30">
        <v>4</v>
      </c>
      <c r="J78" s="31">
        <v>1692.08</v>
      </c>
      <c r="K78" s="31">
        <f>Tabela1[[#This Row],[Custo unitário (R$)]]*Tabela1[[#This Row],[Qtd Opção 1]]</f>
        <v>6768.32</v>
      </c>
      <c r="L78" s="26" t="s">
        <v>211</v>
      </c>
      <c r="M78" s="35">
        <v>100</v>
      </c>
      <c r="N78" s="35">
        <v>4</v>
      </c>
      <c r="O78" s="34">
        <v>870.25</v>
      </c>
      <c r="P78" s="31">
        <f>Tabela1[[#This Row],[Qtd Opção 2]]*Tabela1[[#This Row],[Custo unitário (R$)2]]</f>
        <v>3481</v>
      </c>
      <c r="Q78" s="26" t="s">
        <v>211</v>
      </c>
      <c r="R78" s="35">
        <v>100</v>
      </c>
      <c r="S78" s="35">
        <v>4</v>
      </c>
      <c r="T78" s="34">
        <v>870.25</v>
      </c>
      <c r="U78" s="31">
        <f>Tabela1[[#This Row],[Qtd Opção 3]]*Tabela1[[#This Row],[Custo unitário 3 (R$)]]</f>
        <v>3481</v>
      </c>
      <c r="V78" s="35">
        <v>14</v>
      </c>
      <c r="W78" s="35">
        <v>2</v>
      </c>
      <c r="X78" s="32">
        <v>5121.91</v>
      </c>
      <c r="Y78" s="33">
        <f t="shared" si="1"/>
        <v>10243.82</v>
      </c>
    </row>
    <row r="79" spans="1:25" ht="28.5" customHeight="1" x14ac:dyDescent="0.25">
      <c r="A79" s="26">
        <v>34</v>
      </c>
      <c r="B79" s="27" t="s">
        <v>55</v>
      </c>
      <c r="C79" s="28">
        <v>-29.684482769999999</v>
      </c>
      <c r="D79" s="28">
        <v>-53.802705809999999</v>
      </c>
      <c r="E79" s="29" t="s">
        <v>63</v>
      </c>
      <c r="F79" s="29" t="s">
        <v>63</v>
      </c>
      <c r="G79" s="26" t="s">
        <v>13</v>
      </c>
      <c r="H79" s="26">
        <v>130</v>
      </c>
      <c r="I79" s="30">
        <v>4</v>
      </c>
      <c r="J79" s="31">
        <v>1692.08</v>
      </c>
      <c r="K79" s="31">
        <f>Tabela1[[#This Row],[Custo unitário (R$)]]*Tabela1[[#This Row],[Qtd Opção 1]]</f>
        <v>6768.32</v>
      </c>
      <c r="L79" s="26" t="s">
        <v>211</v>
      </c>
      <c r="M79" s="35">
        <v>100</v>
      </c>
      <c r="N79" s="35">
        <v>4</v>
      </c>
      <c r="O79" s="34">
        <v>870.25</v>
      </c>
      <c r="P79" s="31">
        <f>Tabela1[[#This Row],[Qtd Opção 2]]*Tabela1[[#This Row],[Custo unitário (R$)2]]</f>
        <v>3481</v>
      </c>
      <c r="Q79" s="26" t="s">
        <v>211</v>
      </c>
      <c r="R79" s="35">
        <v>100</v>
      </c>
      <c r="S79" s="35">
        <v>4</v>
      </c>
      <c r="T79" s="34">
        <v>870.25</v>
      </c>
      <c r="U79" s="31">
        <f>Tabela1[[#This Row],[Qtd Opção 3]]*Tabela1[[#This Row],[Custo unitário 3 (R$)]]</f>
        <v>3481</v>
      </c>
      <c r="V79" s="35">
        <v>14</v>
      </c>
      <c r="W79" s="35">
        <v>2</v>
      </c>
      <c r="X79" s="32">
        <v>5121.91</v>
      </c>
      <c r="Y79" s="33">
        <f t="shared" si="1"/>
        <v>10243.82</v>
      </c>
    </row>
    <row r="80" spans="1:25" ht="28.5" customHeight="1" x14ac:dyDescent="0.25">
      <c r="A80" s="29">
        <v>35</v>
      </c>
      <c r="B80" s="36" t="s">
        <v>69</v>
      </c>
      <c r="C80" s="37" t="s">
        <v>131</v>
      </c>
      <c r="D80" s="37" t="s">
        <v>132</v>
      </c>
      <c r="E80" s="29" t="s">
        <v>63</v>
      </c>
      <c r="F80" s="29" t="s">
        <v>63</v>
      </c>
      <c r="G80" s="26" t="s">
        <v>13</v>
      </c>
      <c r="H80" s="38">
        <v>108.4</v>
      </c>
      <c r="I80" s="39">
        <v>9</v>
      </c>
      <c r="J80" s="40">
        <v>739.38</v>
      </c>
      <c r="K80" s="31">
        <f>Tabela1[[#This Row],[Custo unitário (R$)]]*Tabela1[[#This Row],[Qtd Opção 1]]</f>
        <v>6654.42</v>
      </c>
      <c r="L80" s="26" t="s">
        <v>211</v>
      </c>
      <c r="M80" s="41">
        <v>140</v>
      </c>
      <c r="N80" s="41">
        <v>9</v>
      </c>
      <c r="O80" s="42">
        <v>761.07</v>
      </c>
      <c r="P80" s="31">
        <f>Tabela1[[#This Row],[Qtd Opção 2]]*Tabela1[[#This Row],[Custo unitário (R$)2]]</f>
        <v>6849.63</v>
      </c>
      <c r="Q80" s="26" t="s">
        <v>56</v>
      </c>
      <c r="R80" s="41">
        <v>150</v>
      </c>
      <c r="S80" s="41">
        <v>9</v>
      </c>
      <c r="T80" s="42">
        <v>1400</v>
      </c>
      <c r="U80" s="40">
        <f>Tabela1[[#This Row],[Qtd Opção 3]]*Tabela1[[#This Row],[Custo unitário 3 (R$)]]</f>
        <v>12600</v>
      </c>
      <c r="V80" s="41">
        <v>11</v>
      </c>
      <c r="W80" s="41">
        <v>3</v>
      </c>
      <c r="X80" s="43">
        <v>8324.1299999999992</v>
      </c>
      <c r="Y80" s="33">
        <f t="shared" si="1"/>
        <v>24972.39</v>
      </c>
    </row>
    <row r="81" spans="1:25" ht="28.5" customHeight="1" x14ac:dyDescent="0.25">
      <c r="A81" s="29">
        <v>36</v>
      </c>
      <c r="B81" s="36" t="s">
        <v>70</v>
      </c>
      <c r="C81" s="37" t="s">
        <v>133</v>
      </c>
      <c r="D81" s="37" t="s">
        <v>134</v>
      </c>
      <c r="E81" s="29" t="s">
        <v>63</v>
      </c>
      <c r="F81" s="29" t="s">
        <v>63</v>
      </c>
      <c r="G81" s="26" t="s">
        <v>13</v>
      </c>
      <c r="H81" s="38">
        <v>108.4</v>
      </c>
      <c r="I81" s="39">
        <v>9</v>
      </c>
      <c r="J81" s="40">
        <v>739.38</v>
      </c>
      <c r="K81" s="31">
        <f>Tabela1[[#This Row],[Custo unitário (R$)]]*Tabela1[[#This Row],[Qtd Opção 1]]</f>
        <v>6654.42</v>
      </c>
      <c r="L81" s="26" t="s">
        <v>211</v>
      </c>
      <c r="M81" s="41">
        <v>140</v>
      </c>
      <c r="N81" s="41">
        <v>9</v>
      </c>
      <c r="O81" s="42">
        <v>761.07</v>
      </c>
      <c r="P81" s="31">
        <f>Tabela1[[#This Row],[Qtd Opção 2]]*Tabela1[[#This Row],[Custo unitário (R$)2]]</f>
        <v>6849.63</v>
      </c>
      <c r="Q81" s="26" t="s">
        <v>56</v>
      </c>
      <c r="R81" s="41">
        <v>150</v>
      </c>
      <c r="S81" s="41">
        <v>9</v>
      </c>
      <c r="T81" s="42">
        <v>1400</v>
      </c>
      <c r="U81" s="40">
        <f>Tabela1[[#This Row],[Qtd Opção 3]]*Tabela1[[#This Row],[Custo unitário 3 (R$)]]</f>
        <v>12600</v>
      </c>
      <c r="V81" s="41">
        <v>11</v>
      </c>
      <c r="W81" s="41">
        <v>3</v>
      </c>
      <c r="X81" s="43">
        <v>8324.1299999999992</v>
      </c>
      <c r="Y81" s="33">
        <f t="shared" si="1"/>
        <v>24972.39</v>
      </c>
    </row>
    <row r="82" spans="1:25" ht="28.5" customHeight="1" x14ac:dyDescent="0.25">
      <c r="A82" s="29">
        <v>37</v>
      </c>
      <c r="B82" s="36" t="s">
        <v>71</v>
      </c>
      <c r="C82" s="37" t="s">
        <v>135</v>
      </c>
      <c r="D82" s="37" t="s">
        <v>136</v>
      </c>
      <c r="E82" s="29" t="s">
        <v>63</v>
      </c>
      <c r="F82" s="29" t="s">
        <v>63</v>
      </c>
      <c r="G82" s="26" t="s">
        <v>13</v>
      </c>
      <c r="H82" s="38">
        <v>108.4</v>
      </c>
      <c r="I82" s="39">
        <v>9</v>
      </c>
      <c r="J82" s="40">
        <v>739.38</v>
      </c>
      <c r="K82" s="31">
        <f>Tabela1[[#This Row],[Custo unitário (R$)]]*Tabela1[[#This Row],[Qtd Opção 1]]</f>
        <v>6654.42</v>
      </c>
      <c r="L82" s="26" t="s">
        <v>211</v>
      </c>
      <c r="M82" s="41">
        <v>140</v>
      </c>
      <c r="N82" s="41">
        <v>9</v>
      </c>
      <c r="O82" s="42">
        <v>761.07</v>
      </c>
      <c r="P82" s="31">
        <f>Tabela1[[#This Row],[Qtd Opção 2]]*Tabela1[[#This Row],[Custo unitário (R$)2]]</f>
        <v>6849.63</v>
      </c>
      <c r="Q82" s="26" t="s">
        <v>56</v>
      </c>
      <c r="R82" s="41">
        <v>150</v>
      </c>
      <c r="S82" s="41">
        <v>9</v>
      </c>
      <c r="T82" s="42">
        <v>1400</v>
      </c>
      <c r="U82" s="40">
        <f>Tabela1[[#This Row],[Qtd Opção 3]]*Tabela1[[#This Row],[Custo unitário 3 (R$)]]</f>
        <v>12600</v>
      </c>
      <c r="V82" s="41">
        <v>11</v>
      </c>
      <c r="W82" s="41">
        <v>3</v>
      </c>
      <c r="X82" s="43">
        <v>8324.1299999999992</v>
      </c>
      <c r="Y82" s="33">
        <f t="shared" si="1"/>
        <v>24972.39</v>
      </c>
    </row>
    <row r="83" spans="1:25" ht="28.5" customHeight="1" x14ac:dyDescent="0.25">
      <c r="A83" s="29">
        <v>38</v>
      </c>
      <c r="B83" s="36" t="s">
        <v>72</v>
      </c>
      <c r="C83" s="37" t="s">
        <v>137</v>
      </c>
      <c r="D83" s="37" t="s">
        <v>138</v>
      </c>
      <c r="E83" s="29" t="s">
        <v>63</v>
      </c>
      <c r="F83" s="29" t="s">
        <v>63</v>
      </c>
      <c r="G83" s="26" t="s">
        <v>13</v>
      </c>
      <c r="H83" s="38">
        <v>108.4</v>
      </c>
      <c r="I83" s="39">
        <v>9</v>
      </c>
      <c r="J83" s="40">
        <v>739.38</v>
      </c>
      <c r="K83" s="31">
        <f>Tabela1[[#This Row],[Custo unitário (R$)]]*Tabela1[[#This Row],[Qtd Opção 1]]</f>
        <v>6654.42</v>
      </c>
      <c r="L83" s="26" t="s">
        <v>211</v>
      </c>
      <c r="M83" s="41">
        <v>140</v>
      </c>
      <c r="N83" s="41">
        <v>9</v>
      </c>
      <c r="O83" s="42">
        <v>761.07</v>
      </c>
      <c r="P83" s="31">
        <f>Tabela1[[#This Row],[Qtd Opção 2]]*Tabela1[[#This Row],[Custo unitário (R$)2]]</f>
        <v>6849.63</v>
      </c>
      <c r="Q83" s="26" t="s">
        <v>56</v>
      </c>
      <c r="R83" s="41">
        <v>150</v>
      </c>
      <c r="S83" s="41">
        <v>9</v>
      </c>
      <c r="T83" s="42">
        <v>1400</v>
      </c>
      <c r="U83" s="40">
        <f>Tabela1[[#This Row],[Qtd Opção 3]]*Tabela1[[#This Row],[Custo unitário 3 (R$)]]</f>
        <v>12600</v>
      </c>
      <c r="V83" s="41">
        <v>11</v>
      </c>
      <c r="W83" s="41">
        <v>3</v>
      </c>
      <c r="X83" s="43">
        <v>8324.1299999999992</v>
      </c>
      <c r="Y83" s="33">
        <f t="shared" si="1"/>
        <v>24972.39</v>
      </c>
    </row>
    <row r="84" spans="1:25" ht="28.5" customHeight="1" x14ac:dyDescent="0.25">
      <c r="A84" s="29">
        <v>39</v>
      </c>
      <c r="B84" s="36" t="s">
        <v>73</v>
      </c>
      <c r="C84" s="37" t="s">
        <v>139</v>
      </c>
      <c r="D84" s="37" t="s">
        <v>140</v>
      </c>
      <c r="E84" s="29" t="s">
        <v>63</v>
      </c>
      <c r="F84" s="29" t="s">
        <v>63</v>
      </c>
      <c r="G84" s="26" t="s">
        <v>13</v>
      </c>
      <c r="H84" s="38">
        <v>108.4</v>
      </c>
      <c r="I84" s="39">
        <v>9</v>
      </c>
      <c r="J84" s="40">
        <v>739.38</v>
      </c>
      <c r="K84" s="31">
        <f>Tabela1[[#This Row],[Custo unitário (R$)]]*Tabela1[[#This Row],[Qtd Opção 1]]</f>
        <v>6654.42</v>
      </c>
      <c r="L84" s="26" t="s">
        <v>211</v>
      </c>
      <c r="M84" s="41">
        <v>140</v>
      </c>
      <c r="N84" s="41">
        <v>9</v>
      </c>
      <c r="O84" s="42">
        <v>761.07</v>
      </c>
      <c r="P84" s="31">
        <f>Tabela1[[#This Row],[Qtd Opção 2]]*Tabela1[[#This Row],[Custo unitário (R$)2]]</f>
        <v>6849.63</v>
      </c>
      <c r="Q84" s="26" t="s">
        <v>56</v>
      </c>
      <c r="R84" s="41">
        <v>150</v>
      </c>
      <c r="S84" s="41">
        <v>9</v>
      </c>
      <c r="T84" s="42">
        <v>1400</v>
      </c>
      <c r="U84" s="40">
        <f>Tabela1[[#This Row],[Qtd Opção 3]]*Tabela1[[#This Row],[Custo unitário 3 (R$)]]</f>
        <v>12600</v>
      </c>
      <c r="V84" s="41">
        <v>11</v>
      </c>
      <c r="W84" s="41">
        <v>3</v>
      </c>
      <c r="X84" s="43">
        <v>8324.1299999999992</v>
      </c>
      <c r="Y84" s="33">
        <f t="shared" si="1"/>
        <v>24972.39</v>
      </c>
    </row>
    <row r="85" spans="1:25" ht="28.5" customHeight="1" x14ac:dyDescent="0.25">
      <c r="A85" s="29">
        <v>40</v>
      </c>
      <c r="B85" s="36" t="s">
        <v>74</v>
      </c>
      <c r="C85" s="37" t="s">
        <v>141</v>
      </c>
      <c r="D85" s="37" t="s">
        <v>142</v>
      </c>
      <c r="E85" s="29" t="s">
        <v>63</v>
      </c>
      <c r="F85" s="29" t="s">
        <v>63</v>
      </c>
      <c r="G85" s="26" t="s">
        <v>13</v>
      </c>
      <c r="H85" s="38">
        <v>108.4</v>
      </c>
      <c r="I85" s="39">
        <v>9</v>
      </c>
      <c r="J85" s="40">
        <v>739.38</v>
      </c>
      <c r="K85" s="31">
        <f>Tabela1[[#This Row],[Custo unitário (R$)]]*Tabela1[[#This Row],[Qtd Opção 1]]</f>
        <v>6654.42</v>
      </c>
      <c r="L85" s="26" t="s">
        <v>211</v>
      </c>
      <c r="M85" s="41">
        <v>140</v>
      </c>
      <c r="N85" s="41">
        <v>9</v>
      </c>
      <c r="O85" s="42">
        <v>761.07</v>
      </c>
      <c r="P85" s="31">
        <f>Tabela1[[#This Row],[Qtd Opção 2]]*Tabela1[[#This Row],[Custo unitário (R$)2]]</f>
        <v>6849.63</v>
      </c>
      <c r="Q85" s="26" t="s">
        <v>56</v>
      </c>
      <c r="R85" s="41">
        <v>150</v>
      </c>
      <c r="S85" s="41">
        <v>9</v>
      </c>
      <c r="T85" s="42">
        <v>1400</v>
      </c>
      <c r="U85" s="40">
        <f>Tabela1[[#This Row],[Qtd Opção 3]]*Tabela1[[#This Row],[Custo unitário 3 (R$)]]</f>
        <v>12600</v>
      </c>
      <c r="V85" s="41">
        <v>11</v>
      </c>
      <c r="W85" s="41">
        <v>3</v>
      </c>
      <c r="X85" s="43">
        <v>8324.1299999999992</v>
      </c>
      <c r="Y85" s="33">
        <f t="shared" si="1"/>
        <v>24972.39</v>
      </c>
    </row>
    <row r="86" spans="1:25" ht="28.5" customHeight="1" x14ac:dyDescent="0.25">
      <c r="A86" s="29">
        <v>41</v>
      </c>
      <c r="B86" s="36" t="s">
        <v>75</v>
      </c>
      <c r="C86" s="37"/>
      <c r="D86" s="37"/>
      <c r="E86" s="29" t="s">
        <v>63</v>
      </c>
      <c r="F86" s="29" t="s">
        <v>63</v>
      </c>
      <c r="G86" s="26" t="s">
        <v>13</v>
      </c>
      <c r="H86" s="38">
        <v>108.4</v>
      </c>
      <c r="I86" s="39">
        <v>9</v>
      </c>
      <c r="J86" s="40">
        <v>739.38</v>
      </c>
      <c r="K86" s="31">
        <f>Tabela1[[#This Row],[Custo unitário (R$)]]*Tabela1[[#This Row],[Qtd Opção 1]]</f>
        <v>6654.42</v>
      </c>
      <c r="L86" s="26" t="s">
        <v>211</v>
      </c>
      <c r="M86" s="41">
        <v>140</v>
      </c>
      <c r="N86" s="41">
        <v>9</v>
      </c>
      <c r="O86" s="42">
        <v>761.07</v>
      </c>
      <c r="P86" s="31">
        <f>Tabela1[[#This Row],[Qtd Opção 2]]*Tabela1[[#This Row],[Custo unitário (R$)2]]</f>
        <v>6849.63</v>
      </c>
      <c r="Q86" s="26" t="s">
        <v>56</v>
      </c>
      <c r="R86" s="41">
        <v>150</v>
      </c>
      <c r="S86" s="41">
        <v>9</v>
      </c>
      <c r="T86" s="42">
        <v>1400</v>
      </c>
      <c r="U86" s="40">
        <f>Tabela1[[#This Row],[Qtd Opção 3]]*Tabela1[[#This Row],[Custo unitário 3 (R$)]]</f>
        <v>12600</v>
      </c>
      <c r="V86" s="41">
        <v>11</v>
      </c>
      <c r="W86" s="41">
        <v>3</v>
      </c>
      <c r="X86" s="43">
        <v>8324.1299999999992</v>
      </c>
      <c r="Y86" s="33">
        <f t="shared" si="1"/>
        <v>24972.39</v>
      </c>
    </row>
    <row r="87" spans="1:25" ht="28.5" customHeight="1" x14ac:dyDescent="0.25">
      <c r="A87" s="29">
        <v>42</v>
      </c>
      <c r="B87" s="36" t="s">
        <v>76</v>
      </c>
      <c r="C87" s="37"/>
      <c r="D87" s="37"/>
      <c r="E87" s="29" t="s">
        <v>63</v>
      </c>
      <c r="F87" s="29" t="s">
        <v>63</v>
      </c>
      <c r="G87" s="26" t="s">
        <v>13</v>
      </c>
      <c r="H87" s="38">
        <v>108.4</v>
      </c>
      <c r="I87" s="39">
        <v>9</v>
      </c>
      <c r="J87" s="40">
        <v>739.38</v>
      </c>
      <c r="K87" s="31">
        <f>Tabela1[[#This Row],[Custo unitário (R$)]]*Tabela1[[#This Row],[Qtd Opção 1]]</f>
        <v>6654.42</v>
      </c>
      <c r="L87" s="26" t="s">
        <v>211</v>
      </c>
      <c r="M87" s="41">
        <v>140</v>
      </c>
      <c r="N87" s="41">
        <v>9</v>
      </c>
      <c r="O87" s="42">
        <v>761.07</v>
      </c>
      <c r="P87" s="31">
        <f>Tabela1[[#This Row],[Qtd Opção 2]]*Tabela1[[#This Row],[Custo unitário (R$)2]]</f>
        <v>6849.63</v>
      </c>
      <c r="Q87" s="26" t="s">
        <v>56</v>
      </c>
      <c r="R87" s="41">
        <v>150</v>
      </c>
      <c r="S87" s="41">
        <v>9</v>
      </c>
      <c r="T87" s="42">
        <v>1400</v>
      </c>
      <c r="U87" s="40">
        <f>Tabela1[[#This Row],[Qtd Opção 3]]*Tabela1[[#This Row],[Custo unitário 3 (R$)]]</f>
        <v>12600</v>
      </c>
      <c r="V87" s="41">
        <v>11</v>
      </c>
      <c r="W87" s="41">
        <v>3</v>
      </c>
      <c r="X87" s="43">
        <v>8324.1299999999992</v>
      </c>
      <c r="Y87" s="33">
        <f t="shared" si="1"/>
        <v>24972.39</v>
      </c>
    </row>
    <row r="88" spans="1:25" ht="28.5" customHeight="1" x14ac:dyDescent="0.25">
      <c r="A88" s="29">
        <v>43</v>
      </c>
      <c r="B88" s="36" t="s">
        <v>77</v>
      </c>
      <c r="C88" s="37" t="s">
        <v>143</v>
      </c>
      <c r="D88" s="37" t="s">
        <v>144</v>
      </c>
      <c r="E88" s="29" t="s">
        <v>63</v>
      </c>
      <c r="F88" s="29" t="s">
        <v>63</v>
      </c>
      <c r="G88" s="26" t="s">
        <v>13</v>
      </c>
      <c r="H88" s="38">
        <v>108.4</v>
      </c>
      <c r="I88" s="39">
        <v>9</v>
      </c>
      <c r="J88" s="40">
        <v>739.38</v>
      </c>
      <c r="K88" s="31">
        <f>Tabela1[[#This Row],[Custo unitário (R$)]]*Tabela1[[#This Row],[Qtd Opção 1]]</f>
        <v>6654.42</v>
      </c>
      <c r="L88" s="26" t="s">
        <v>211</v>
      </c>
      <c r="M88" s="41">
        <v>140</v>
      </c>
      <c r="N88" s="41">
        <v>9</v>
      </c>
      <c r="O88" s="42">
        <v>761.07</v>
      </c>
      <c r="P88" s="31">
        <f>Tabela1[[#This Row],[Qtd Opção 2]]*Tabela1[[#This Row],[Custo unitário (R$)2]]</f>
        <v>6849.63</v>
      </c>
      <c r="Q88" s="26" t="s">
        <v>56</v>
      </c>
      <c r="R88" s="41">
        <v>150</v>
      </c>
      <c r="S88" s="41">
        <v>9</v>
      </c>
      <c r="T88" s="42">
        <v>1400</v>
      </c>
      <c r="U88" s="40">
        <f>Tabela1[[#This Row],[Qtd Opção 3]]*Tabela1[[#This Row],[Custo unitário 3 (R$)]]</f>
        <v>12600</v>
      </c>
      <c r="V88" s="41">
        <v>11</v>
      </c>
      <c r="W88" s="41">
        <v>3</v>
      </c>
      <c r="X88" s="43">
        <v>8324.1299999999992</v>
      </c>
      <c r="Y88" s="33">
        <f t="shared" si="1"/>
        <v>24972.39</v>
      </c>
    </row>
    <row r="89" spans="1:25" ht="28.5" customHeight="1" x14ac:dyDescent="0.25">
      <c r="A89" s="29">
        <v>44</v>
      </c>
      <c r="B89" s="36" t="s">
        <v>78</v>
      </c>
      <c r="C89" s="37"/>
      <c r="D89" s="37"/>
      <c r="E89" s="29" t="s">
        <v>63</v>
      </c>
      <c r="F89" s="29" t="s">
        <v>63</v>
      </c>
      <c r="G89" s="26" t="s">
        <v>13</v>
      </c>
      <c r="H89" s="38">
        <v>108.4</v>
      </c>
      <c r="I89" s="39">
        <v>16</v>
      </c>
      <c r="J89" s="40">
        <v>739.38</v>
      </c>
      <c r="K89" s="31">
        <f>Tabela1[[#This Row],[Custo unitário (R$)]]*Tabela1[[#This Row],[Qtd Opção 1]]</f>
        <v>11830.08</v>
      </c>
      <c r="L89" s="26" t="s">
        <v>211</v>
      </c>
      <c r="M89" s="41">
        <v>140</v>
      </c>
      <c r="N89" s="41">
        <v>16</v>
      </c>
      <c r="O89" s="42">
        <v>761.07</v>
      </c>
      <c r="P89" s="31">
        <f>Tabela1[[#This Row],[Qtd Opção 2]]*Tabela1[[#This Row],[Custo unitário (R$)2]]</f>
        <v>12177.12</v>
      </c>
      <c r="Q89" s="26" t="s">
        <v>56</v>
      </c>
      <c r="R89" s="41">
        <v>150</v>
      </c>
      <c r="S89" s="41">
        <v>16</v>
      </c>
      <c r="T89" s="42">
        <v>1400</v>
      </c>
      <c r="U89" s="40">
        <f>Tabela1[[#This Row],[Qtd Opção 3]]*Tabela1[[#This Row],[Custo unitário 3 (R$)]]</f>
        <v>22400</v>
      </c>
      <c r="V89" s="41">
        <v>12</v>
      </c>
      <c r="W89" s="41">
        <v>4</v>
      </c>
      <c r="X89" s="43">
        <v>10385.82</v>
      </c>
      <c r="Y89" s="33">
        <f t="shared" si="1"/>
        <v>41543.279999999999</v>
      </c>
    </row>
    <row r="90" spans="1:25" ht="28.5" customHeight="1" x14ac:dyDescent="0.25">
      <c r="A90" s="29">
        <v>45</v>
      </c>
      <c r="B90" s="36" t="s">
        <v>79</v>
      </c>
      <c r="C90" s="37" t="s">
        <v>145</v>
      </c>
      <c r="D90" s="37" t="s">
        <v>146</v>
      </c>
      <c r="E90" s="29" t="s">
        <v>63</v>
      </c>
      <c r="F90" s="29" t="s">
        <v>63</v>
      </c>
      <c r="G90" s="26" t="s">
        <v>13</v>
      </c>
      <c r="H90" s="38">
        <v>108.4</v>
      </c>
      <c r="I90" s="39">
        <v>9</v>
      </c>
      <c r="J90" s="40">
        <v>739.38</v>
      </c>
      <c r="K90" s="31">
        <f>Tabela1[[#This Row],[Custo unitário (R$)]]*Tabela1[[#This Row],[Qtd Opção 1]]</f>
        <v>6654.42</v>
      </c>
      <c r="L90" s="26" t="s">
        <v>211</v>
      </c>
      <c r="M90" s="41">
        <v>140</v>
      </c>
      <c r="N90" s="41">
        <v>9</v>
      </c>
      <c r="O90" s="42">
        <v>761.07</v>
      </c>
      <c r="P90" s="31">
        <f>Tabela1[[#This Row],[Qtd Opção 2]]*Tabela1[[#This Row],[Custo unitário (R$)2]]</f>
        <v>6849.63</v>
      </c>
      <c r="Q90" s="26" t="s">
        <v>56</v>
      </c>
      <c r="R90" s="41">
        <v>150</v>
      </c>
      <c r="S90" s="41">
        <v>9</v>
      </c>
      <c r="T90" s="42">
        <v>1400</v>
      </c>
      <c r="U90" s="40">
        <f>Tabela1[[#This Row],[Qtd Opção 3]]*Tabela1[[#This Row],[Custo unitário 3 (R$)]]</f>
        <v>12600</v>
      </c>
      <c r="V90" s="41">
        <v>11</v>
      </c>
      <c r="W90" s="41">
        <v>3</v>
      </c>
      <c r="X90" s="43">
        <v>8324.1299999999992</v>
      </c>
      <c r="Y90" s="33">
        <f t="shared" si="1"/>
        <v>24972.39</v>
      </c>
    </row>
    <row r="91" spans="1:25" ht="28.5" customHeight="1" x14ac:dyDescent="0.25">
      <c r="A91" s="29">
        <v>46</v>
      </c>
      <c r="B91" s="36" t="s">
        <v>80</v>
      </c>
      <c r="C91" s="37" t="s">
        <v>147</v>
      </c>
      <c r="D91" s="37" t="s">
        <v>148</v>
      </c>
      <c r="E91" s="29" t="s">
        <v>63</v>
      </c>
      <c r="F91" s="29" t="s">
        <v>63</v>
      </c>
      <c r="G91" s="26" t="s">
        <v>13</v>
      </c>
      <c r="H91" s="38">
        <v>108.4</v>
      </c>
      <c r="I91" s="39">
        <v>9</v>
      </c>
      <c r="J91" s="40">
        <v>739.38</v>
      </c>
      <c r="K91" s="31">
        <f>Tabela1[[#This Row],[Custo unitário (R$)]]*Tabela1[[#This Row],[Qtd Opção 1]]</f>
        <v>6654.42</v>
      </c>
      <c r="L91" s="26" t="s">
        <v>211</v>
      </c>
      <c r="M91" s="41">
        <v>140</v>
      </c>
      <c r="N91" s="41">
        <v>9</v>
      </c>
      <c r="O91" s="42">
        <v>761.07</v>
      </c>
      <c r="P91" s="31">
        <f>Tabela1[[#This Row],[Qtd Opção 2]]*Tabela1[[#This Row],[Custo unitário (R$)2]]</f>
        <v>6849.63</v>
      </c>
      <c r="Q91" s="26" t="s">
        <v>56</v>
      </c>
      <c r="R91" s="41">
        <v>150</v>
      </c>
      <c r="S91" s="41">
        <v>9</v>
      </c>
      <c r="T91" s="42">
        <v>1400</v>
      </c>
      <c r="U91" s="40">
        <f>Tabela1[[#This Row],[Qtd Opção 3]]*Tabela1[[#This Row],[Custo unitário 3 (R$)]]</f>
        <v>12600</v>
      </c>
      <c r="V91" s="41">
        <v>11</v>
      </c>
      <c r="W91" s="41">
        <v>3</v>
      </c>
      <c r="X91" s="43">
        <v>8324.1299999999992</v>
      </c>
      <c r="Y91" s="33">
        <f t="shared" si="1"/>
        <v>24972.39</v>
      </c>
    </row>
    <row r="92" spans="1:25" ht="28.5" customHeight="1" x14ac:dyDescent="0.25">
      <c r="A92" s="29">
        <v>47</v>
      </c>
      <c r="B92" s="36" t="s">
        <v>81</v>
      </c>
      <c r="C92" s="37" t="s">
        <v>149</v>
      </c>
      <c r="D92" s="37" t="s">
        <v>150</v>
      </c>
      <c r="E92" s="29" t="s">
        <v>63</v>
      </c>
      <c r="F92" s="29" t="s">
        <v>63</v>
      </c>
      <c r="G92" s="26" t="s">
        <v>13</v>
      </c>
      <c r="H92" s="38">
        <v>108.4</v>
      </c>
      <c r="I92" s="39">
        <v>9</v>
      </c>
      <c r="J92" s="40">
        <v>739.38</v>
      </c>
      <c r="K92" s="31">
        <f>Tabela1[[#This Row],[Custo unitário (R$)]]*Tabela1[[#This Row],[Qtd Opção 1]]</f>
        <v>6654.42</v>
      </c>
      <c r="L92" s="26" t="s">
        <v>211</v>
      </c>
      <c r="M92" s="41">
        <v>140</v>
      </c>
      <c r="N92" s="41">
        <v>9</v>
      </c>
      <c r="O92" s="42">
        <v>761.07</v>
      </c>
      <c r="P92" s="31">
        <f>Tabela1[[#This Row],[Qtd Opção 2]]*Tabela1[[#This Row],[Custo unitário (R$)2]]</f>
        <v>6849.63</v>
      </c>
      <c r="Q92" s="26" t="s">
        <v>56</v>
      </c>
      <c r="R92" s="41">
        <v>150</v>
      </c>
      <c r="S92" s="41">
        <v>9</v>
      </c>
      <c r="T92" s="42">
        <v>1400</v>
      </c>
      <c r="U92" s="40">
        <f>Tabela1[[#This Row],[Qtd Opção 3]]*Tabela1[[#This Row],[Custo unitário 3 (R$)]]</f>
        <v>12600</v>
      </c>
      <c r="V92" s="41">
        <v>11</v>
      </c>
      <c r="W92" s="41">
        <v>3</v>
      </c>
      <c r="X92" s="43">
        <v>8324.1299999999992</v>
      </c>
      <c r="Y92" s="33">
        <f t="shared" si="1"/>
        <v>24972.39</v>
      </c>
    </row>
    <row r="93" spans="1:25" ht="28.5" customHeight="1" x14ac:dyDescent="0.25">
      <c r="A93" s="29">
        <v>48</v>
      </c>
      <c r="B93" s="36" t="s">
        <v>82</v>
      </c>
      <c r="C93" s="37" t="s">
        <v>151</v>
      </c>
      <c r="D93" s="37" t="s">
        <v>152</v>
      </c>
      <c r="E93" s="29" t="s">
        <v>63</v>
      </c>
      <c r="F93" s="29" t="s">
        <v>63</v>
      </c>
      <c r="G93" s="26" t="s">
        <v>13</v>
      </c>
      <c r="H93" s="38">
        <v>108.4</v>
      </c>
      <c r="I93" s="39">
        <v>9</v>
      </c>
      <c r="J93" s="40">
        <v>739.38</v>
      </c>
      <c r="K93" s="31">
        <f>Tabela1[[#This Row],[Custo unitário (R$)]]*Tabela1[[#This Row],[Qtd Opção 1]]</f>
        <v>6654.42</v>
      </c>
      <c r="L93" s="26" t="s">
        <v>211</v>
      </c>
      <c r="M93" s="41">
        <v>140</v>
      </c>
      <c r="N93" s="41">
        <v>9</v>
      </c>
      <c r="O93" s="42">
        <v>761.07</v>
      </c>
      <c r="P93" s="31">
        <f>Tabela1[[#This Row],[Qtd Opção 2]]*Tabela1[[#This Row],[Custo unitário (R$)2]]</f>
        <v>6849.63</v>
      </c>
      <c r="Q93" s="26" t="s">
        <v>56</v>
      </c>
      <c r="R93" s="41">
        <v>150</v>
      </c>
      <c r="S93" s="41">
        <v>9</v>
      </c>
      <c r="T93" s="42">
        <v>1400</v>
      </c>
      <c r="U93" s="40">
        <f>Tabela1[[#This Row],[Qtd Opção 3]]*Tabela1[[#This Row],[Custo unitário 3 (R$)]]</f>
        <v>12600</v>
      </c>
      <c r="V93" s="41">
        <v>11</v>
      </c>
      <c r="W93" s="41">
        <v>3</v>
      </c>
      <c r="X93" s="43">
        <v>8324.1299999999992</v>
      </c>
      <c r="Y93" s="33">
        <f t="shared" si="1"/>
        <v>24972.39</v>
      </c>
    </row>
    <row r="94" spans="1:25" ht="28.5" customHeight="1" x14ac:dyDescent="0.25">
      <c r="A94" s="29">
        <v>49</v>
      </c>
      <c r="B94" s="36" t="s">
        <v>83</v>
      </c>
      <c r="C94" s="37" t="s">
        <v>153</v>
      </c>
      <c r="D94" s="37" t="s">
        <v>154</v>
      </c>
      <c r="E94" s="29" t="s">
        <v>63</v>
      </c>
      <c r="F94" s="29" t="s">
        <v>63</v>
      </c>
      <c r="G94" s="26" t="s">
        <v>13</v>
      </c>
      <c r="H94" s="38">
        <v>108.4</v>
      </c>
      <c r="I94" s="39">
        <v>9</v>
      </c>
      <c r="J94" s="40">
        <v>739.38</v>
      </c>
      <c r="K94" s="31">
        <f>Tabela1[[#This Row],[Custo unitário (R$)]]*Tabela1[[#This Row],[Qtd Opção 1]]</f>
        <v>6654.42</v>
      </c>
      <c r="L94" s="26" t="s">
        <v>211</v>
      </c>
      <c r="M94" s="41">
        <v>140</v>
      </c>
      <c r="N94" s="41">
        <v>9</v>
      </c>
      <c r="O94" s="42">
        <v>761.07</v>
      </c>
      <c r="P94" s="31">
        <f>Tabela1[[#This Row],[Qtd Opção 2]]*Tabela1[[#This Row],[Custo unitário (R$)2]]</f>
        <v>6849.63</v>
      </c>
      <c r="Q94" s="26" t="s">
        <v>56</v>
      </c>
      <c r="R94" s="41">
        <v>150</v>
      </c>
      <c r="S94" s="41">
        <v>9</v>
      </c>
      <c r="T94" s="42">
        <v>1400</v>
      </c>
      <c r="U94" s="40">
        <f>Tabela1[[#This Row],[Qtd Opção 3]]*Tabela1[[#This Row],[Custo unitário 3 (R$)]]</f>
        <v>12600</v>
      </c>
      <c r="V94" s="41">
        <v>11</v>
      </c>
      <c r="W94" s="41">
        <v>3</v>
      </c>
      <c r="X94" s="43">
        <v>8324.1299999999992</v>
      </c>
      <c r="Y94" s="33">
        <f t="shared" si="1"/>
        <v>24972.39</v>
      </c>
    </row>
    <row r="95" spans="1:25" ht="28.5" customHeight="1" x14ac:dyDescent="0.25">
      <c r="A95" s="29">
        <v>50</v>
      </c>
      <c r="B95" s="36" t="s">
        <v>84</v>
      </c>
      <c r="C95" s="37" t="s">
        <v>155</v>
      </c>
      <c r="D95" s="37" t="s">
        <v>156</v>
      </c>
      <c r="E95" s="29" t="s">
        <v>63</v>
      </c>
      <c r="F95" s="29" t="s">
        <v>63</v>
      </c>
      <c r="G95" s="26" t="s">
        <v>13</v>
      </c>
      <c r="H95" s="38">
        <v>108.4</v>
      </c>
      <c r="I95" s="39">
        <v>9</v>
      </c>
      <c r="J95" s="40">
        <v>739.38</v>
      </c>
      <c r="K95" s="31">
        <f>Tabela1[[#This Row],[Custo unitário (R$)]]*Tabela1[[#This Row],[Qtd Opção 1]]</f>
        <v>6654.42</v>
      </c>
      <c r="L95" s="26" t="s">
        <v>211</v>
      </c>
      <c r="M95" s="41">
        <v>140</v>
      </c>
      <c r="N95" s="41">
        <v>9</v>
      </c>
      <c r="O95" s="42">
        <v>761.07</v>
      </c>
      <c r="P95" s="31">
        <f>Tabela1[[#This Row],[Qtd Opção 2]]*Tabela1[[#This Row],[Custo unitário (R$)2]]</f>
        <v>6849.63</v>
      </c>
      <c r="Q95" s="26" t="s">
        <v>56</v>
      </c>
      <c r="R95" s="41">
        <v>150</v>
      </c>
      <c r="S95" s="41">
        <v>9</v>
      </c>
      <c r="T95" s="42">
        <v>1400</v>
      </c>
      <c r="U95" s="40">
        <f>Tabela1[[#This Row],[Qtd Opção 3]]*Tabela1[[#This Row],[Custo unitário 3 (R$)]]</f>
        <v>12600</v>
      </c>
      <c r="V95" s="41">
        <v>11</v>
      </c>
      <c r="W95" s="41">
        <v>3</v>
      </c>
      <c r="X95" s="43">
        <v>8324.1299999999992</v>
      </c>
      <c r="Y95" s="33">
        <f t="shared" si="1"/>
        <v>24972.39</v>
      </c>
    </row>
    <row r="96" spans="1:25" ht="28.5" customHeight="1" x14ac:dyDescent="0.25">
      <c r="A96" s="29">
        <v>51</v>
      </c>
      <c r="B96" s="36" t="s">
        <v>85</v>
      </c>
      <c r="C96" s="37" t="s">
        <v>157</v>
      </c>
      <c r="D96" s="37" t="s">
        <v>158</v>
      </c>
      <c r="E96" s="29" t="s">
        <v>63</v>
      </c>
      <c r="F96" s="29" t="s">
        <v>63</v>
      </c>
      <c r="G96" s="26" t="s">
        <v>13</v>
      </c>
      <c r="H96" s="38">
        <v>108.4</v>
      </c>
      <c r="I96" s="39">
        <v>9</v>
      </c>
      <c r="J96" s="40">
        <v>739.38</v>
      </c>
      <c r="K96" s="31">
        <f>Tabela1[[#This Row],[Custo unitário (R$)]]*Tabela1[[#This Row],[Qtd Opção 1]]</f>
        <v>6654.42</v>
      </c>
      <c r="L96" s="26" t="s">
        <v>211</v>
      </c>
      <c r="M96" s="41">
        <v>140</v>
      </c>
      <c r="N96" s="41">
        <v>9</v>
      </c>
      <c r="O96" s="42">
        <v>761.07</v>
      </c>
      <c r="P96" s="31">
        <f>Tabela1[[#This Row],[Qtd Opção 2]]*Tabela1[[#This Row],[Custo unitário (R$)2]]</f>
        <v>6849.63</v>
      </c>
      <c r="Q96" s="26" t="s">
        <v>56</v>
      </c>
      <c r="R96" s="41">
        <v>150</v>
      </c>
      <c r="S96" s="41">
        <v>9</v>
      </c>
      <c r="T96" s="42">
        <v>1400</v>
      </c>
      <c r="U96" s="40">
        <f>Tabela1[[#This Row],[Qtd Opção 3]]*Tabela1[[#This Row],[Custo unitário 3 (R$)]]</f>
        <v>12600</v>
      </c>
      <c r="V96" s="41">
        <v>11</v>
      </c>
      <c r="W96" s="41">
        <v>3</v>
      </c>
      <c r="X96" s="43">
        <v>8324.1299999999992</v>
      </c>
      <c r="Y96" s="33">
        <f t="shared" si="1"/>
        <v>24972.39</v>
      </c>
    </row>
    <row r="97" spans="1:25" ht="28.5" customHeight="1" x14ac:dyDescent="0.25">
      <c r="A97" s="29">
        <v>52</v>
      </c>
      <c r="B97" s="36" t="s">
        <v>86</v>
      </c>
      <c r="C97" s="37"/>
      <c r="D97" s="37"/>
      <c r="E97" s="29" t="s">
        <v>63</v>
      </c>
      <c r="F97" s="29" t="s">
        <v>63</v>
      </c>
      <c r="G97" s="26" t="s">
        <v>13</v>
      </c>
      <c r="H97" s="38">
        <v>108.4</v>
      </c>
      <c r="I97" s="39">
        <v>9</v>
      </c>
      <c r="J97" s="40">
        <v>739.38</v>
      </c>
      <c r="K97" s="31">
        <f>Tabela1[[#This Row],[Custo unitário (R$)]]*Tabela1[[#This Row],[Qtd Opção 1]]</f>
        <v>6654.42</v>
      </c>
      <c r="L97" s="26" t="s">
        <v>211</v>
      </c>
      <c r="M97" s="41">
        <v>140</v>
      </c>
      <c r="N97" s="41">
        <v>9</v>
      </c>
      <c r="O97" s="42">
        <v>761.07</v>
      </c>
      <c r="P97" s="31">
        <f>Tabela1[[#This Row],[Qtd Opção 2]]*Tabela1[[#This Row],[Custo unitário (R$)2]]</f>
        <v>6849.63</v>
      </c>
      <c r="Q97" s="26" t="s">
        <v>56</v>
      </c>
      <c r="R97" s="41">
        <v>150</v>
      </c>
      <c r="S97" s="41">
        <v>9</v>
      </c>
      <c r="T97" s="42">
        <v>1400</v>
      </c>
      <c r="U97" s="40">
        <f>Tabela1[[#This Row],[Qtd Opção 3]]*Tabela1[[#This Row],[Custo unitário 3 (R$)]]</f>
        <v>12600</v>
      </c>
      <c r="V97" s="41">
        <v>11</v>
      </c>
      <c r="W97" s="41">
        <v>3</v>
      </c>
      <c r="X97" s="43">
        <v>8324.1299999999992</v>
      </c>
      <c r="Y97" s="33">
        <f t="shared" si="1"/>
        <v>24972.39</v>
      </c>
    </row>
    <row r="98" spans="1:25" ht="28.5" customHeight="1" x14ac:dyDescent="0.25">
      <c r="A98" s="29">
        <v>53</v>
      </c>
      <c r="B98" s="36" t="s">
        <v>87</v>
      </c>
      <c r="C98" s="37"/>
      <c r="D98" s="37"/>
      <c r="E98" s="29" t="s">
        <v>63</v>
      </c>
      <c r="F98" s="29" t="s">
        <v>63</v>
      </c>
      <c r="G98" s="26" t="s">
        <v>13</v>
      </c>
      <c r="H98" s="38">
        <v>108.4</v>
      </c>
      <c r="I98" s="39">
        <v>9</v>
      </c>
      <c r="J98" s="40">
        <v>739.38</v>
      </c>
      <c r="K98" s="31">
        <f>Tabela1[[#This Row],[Custo unitário (R$)]]*Tabela1[[#This Row],[Qtd Opção 1]]</f>
        <v>6654.42</v>
      </c>
      <c r="L98" s="26" t="s">
        <v>211</v>
      </c>
      <c r="M98" s="41">
        <v>140</v>
      </c>
      <c r="N98" s="41">
        <v>9</v>
      </c>
      <c r="O98" s="42">
        <v>761.07</v>
      </c>
      <c r="P98" s="31">
        <f>Tabela1[[#This Row],[Qtd Opção 2]]*Tabela1[[#This Row],[Custo unitário (R$)2]]</f>
        <v>6849.63</v>
      </c>
      <c r="Q98" s="26" t="s">
        <v>56</v>
      </c>
      <c r="R98" s="41">
        <v>150</v>
      </c>
      <c r="S98" s="41">
        <v>9</v>
      </c>
      <c r="T98" s="42">
        <v>1400</v>
      </c>
      <c r="U98" s="40">
        <f>Tabela1[[#This Row],[Qtd Opção 3]]*Tabela1[[#This Row],[Custo unitário 3 (R$)]]</f>
        <v>12600</v>
      </c>
      <c r="V98" s="41">
        <v>11</v>
      </c>
      <c r="W98" s="41">
        <v>3</v>
      </c>
      <c r="X98" s="43">
        <v>8324.1299999999992</v>
      </c>
      <c r="Y98" s="33">
        <f t="shared" si="1"/>
        <v>24972.39</v>
      </c>
    </row>
    <row r="99" spans="1:25" ht="28.5" customHeight="1" x14ac:dyDescent="0.25">
      <c r="A99" s="29">
        <v>54</v>
      </c>
      <c r="B99" s="36" t="s">
        <v>88</v>
      </c>
      <c r="C99" s="37" t="s">
        <v>159</v>
      </c>
      <c r="D99" s="37" t="s">
        <v>160</v>
      </c>
      <c r="E99" s="29" t="s">
        <v>63</v>
      </c>
      <c r="F99" s="29" t="s">
        <v>63</v>
      </c>
      <c r="G99" s="26" t="s">
        <v>13</v>
      </c>
      <c r="H99" s="38">
        <v>130</v>
      </c>
      <c r="I99" s="39">
        <v>4</v>
      </c>
      <c r="J99" s="40">
        <v>1692.08</v>
      </c>
      <c r="K99" s="31">
        <f>Tabela1[[#This Row],[Custo unitário (R$)]]*Tabela1[[#This Row],[Qtd Opção 1]]</f>
        <v>6768.32</v>
      </c>
      <c r="L99" s="26" t="s">
        <v>211</v>
      </c>
      <c r="M99" s="41">
        <v>100</v>
      </c>
      <c r="N99" s="41">
        <v>4</v>
      </c>
      <c r="O99" s="42">
        <v>870.25</v>
      </c>
      <c r="P99" s="31">
        <f>Tabela1[[#This Row],[Qtd Opção 2]]*Tabela1[[#This Row],[Custo unitário (R$)2]]</f>
        <v>3481</v>
      </c>
      <c r="Q99" s="26" t="s">
        <v>211</v>
      </c>
      <c r="R99" s="41">
        <v>100</v>
      </c>
      <c r="S99" s="41">
        <v>4</v>
      </c>
      <c r="T99" s="42">
        <v>870.25</v>
      </c>
      <c r="U99" s="40">
        <f>Tabela1[[#This Row],[Qtd Opção 3]]*Tabela1[[#This Row],[Custo unitário 3 (R$)]]</f>
        <v>3481</v>
      </c>
      <c r="V99" s="41">
        <v>14</v>
      </c>
      <c r="W99" s="41">
        <v>2</v>
      </c>
      <c r="X99" s="43">
        <v>5121.91</v>
      </c>
      <c r="Y99" s="33">
        <f t="shared" si="1"/>
        <v>10243.82</v>
      </c>
    </row>
    <row r="100" spans="1:25" ht="28.5" customHeight="1" x14ac:dyDescent="0.25">
      <c r="A100" s="29">
        <v>55</v>
      </c>
      <c r="B100" s="36" t="s">
        <v>89</v>
      </c>
      <c r="C100" s="37" t="s">
        <v>161</v>
      </c>
      <c r="D100" s="37" t="s">
        <v>162</v>
      </c>
      <c r="E100" s="29" t="s">
        <v>63</v>
      </c>
      <c r="F100" s="29" t="s">
        <v>63</v>
      </c>
      <c r="G100" s="26" t="s">
        <v>13</v>
      </c>
      <c r="H100" s="38">
        <v>108.4</v>
      </c>
      <c r="I100" s="39">
        <v>9</v>
      </c>
      <c r="J100" s="40">
        <v>739.38</v>
      </c>
      <c r="K100" s="31">
        <f>Tabela1[[#This Row],[Custo unitário (R$)]]*Tabela1[[#This Row],[Qtd Opção 1]]</f>
        <v>6654.42</v>
      </c>
      <c r="L100" s="26" t="s">
        <v>211</v>
      </c>
      <c r="M100" s="41">
        <v>140</v>
      </c>
      <c r="N100" s="41">
        <v>9</v>
      </c>
      <c r="O100" s="42">
        <v>761.07</v>
      </c>
      <c r="P100" s="31">
        <f>Tabela1[[#This Row],[Qtd Opção 2]]*Tabela1[[#This Row],[Custo unitário (R$)2]]</f>
        <v>6849.63</v>
      </c>
      <c r="Q100" s="26" t="s">
        <v>56</v>
      </c>
      <c r="R100" s="41">
        <v>150</v>
      </c>
      <c r="S100" s="41">
        <v>9</v>
      </c>
      <c r="T100" s="42">
        <v>1400</v>
      </c>
      <c r="U100" s="40">
        <f>Tabela1[[#This Row],[Qtd Opção 3]]*Tabela1[[#This Row],[Custo unitário 3 (R$)]]</f>
        <v>12600</v>
      </c>
      <c r="V100" s="41">
        <v>11</v>
      </c>
      <c r="W100" s="41">
        <v>3</v>
      </c>
      <c r="X100" s="43">
        <v>8324.1299999999992</v>
      </c>
      <c r="Y100" s="33">
        <f t="shared" si="1"/>
        <v>24972.39</v>
      </c>
    </row>
    <row r="101" spans="1:25" ht="28.5" customHeight="1" x14ac:dyDescent="0.25">
      <c r="A101" s="29">
        <v>56</v>
      </c>
      <c r="B101" s="36" t="s">
        <v>90</v>
      </c>
      <c r="C101" s="37"/>
      <c r="D101" s="37"/>
      <c r="E101" s="29" t="s">
        <v>63</v>
      </c>
      <c r="F101" s="29" t="s">
        <v>63</v>
      </c>
      <c r="G101" s="26" t="s">
        <v>13</v>
      </c>
      <c r="H101" s="38">
        <v>108.4</v>
      </c>
      <c r="I101" s="39">
        <v>9</v>
      </c>
      <c r="J101" s="40">
        <v>739.38</v>
      </c>
      <c r="K101" s="31">
        <f>Tabela1[[#This Row],[Custo unitário (R$)]]*Tabela1[[#This Row],[Qtd Opção 1]]</f>
        <v>6654.42</v>
      </c>
      <c r="L101" s="26" t="s">
        <v>211</v>
      </c>
      <c r="M101" s="41">
        <v>140</v>
      </c>
      <c r="N101" s="41">
        <v>9</v>
      </c>
      <c r="O101" s="42">
        <v>761.07</v>
      </c>
      <c r="P101" s="31">
        <f>Tabela1[[#This Row],[Qtd Opção 2]]*Tabela1[[#This Row],[Custo unitário (R$)2]]</f>
        <v>6849.63</v>
      </c>
      <c r="Q101" s="26" t="s">
        <v>56</v>
      </c>
      <c r="R101" s="41">
        <v>150</v>
      </c>
      <c r="S101" s="41">
        <v>9</v>
      </c>
      <c r="T101" s="42">
        <v>1400</v>
      </c>
      <c r="U101" s="40">
        <f>Tabela1[[#This Row],[Qtd Opção 3]]*Tabela1[[#This Row],[Custo unitário 3 (R$)]]</f>
        <v>12600</v>
      </c>
      <c r="V101" s="41">
        <v>11</v>
      </c>
      <c r="W101" s="41">
        <v>3</v>
      </c>
      <c r="X101" s="43">
        <v>8324.1299999999992</v>
      </c>
      <c r="Y101" s="33">
        <f t="shared" si="1"/>
        <v>24972.39</v>
      </c>
    </row>
    <row r="102" spans="1:25" ht="28.5" customHeight="1" x14ac:dyDescent="0.25">
      <c r="A102" s="29">
        <v>57</v>
      </c>
      <c r="B102" s="36" t="s">
        <v>91</v>
      </c>
      <c r="C102" s="37"/>
      <c r="D102" s="37"/>
      <c r="E102" s="29" t="s">
        <v>63</v>
      </c>
      <c r="F102" s="29" t="s">
        <v>63</v>
      </c>
      <c r="G102" s="26" t="s">
        <v>13</v>
      </c>
      <c r="H102" s="38">
        <v>108.4</v>
      </c>
      <c r="I102" s="39">
        <v>16</v>
      </c>
      <c r="J102" s="40">
        <v>739.38</v>
      </c>
      <c r="K102" s="31">
        <f>Tabela1[[#This Row],[Custo unitário (R$)]]*Tabela1[[#This Row],[Qtd Opção 1]]</f>
        <v>11830.08</v>
      </c>
      <c r="L102" s="26" t="s">
        <v>211</v>
      </c>
      <c r="M102" s="41">
        <v>140</v>
      </c>
      <c r="N102" s="41">
        <v>16</v>
      </c>
      <c r="O102" s="42">
        <v>761.07</v>
      </c>
      <c r="P102" s="31">
        <f>Tabela1[[#This Row],[Qtd Opção 2]]*Tabela1[[#This Row],[Custo unitário (R$)2]]</f>
        <v>12177.12</v>
      </c>
      <c r="Q102" s="26" t="s">
        <v>56</v>
      </c>
      <c r="R102" s="41">
        <v>150</v>
      </c>
      <c r="S102" s="41">
        <v>16</v>
      </c>
      <c r="T102" s="42">
        <v>1400</v>
      </c>
      <c r="U102" s="40">
        <f>Tabela1[[#This Row],[Qtd Opção 3]]*Tabela1[[#This Row],[Custo unitário 3 (R$)]]</f>
        <v>22400</v>
      </c>
      <c r="V102" s="41">
        <v>12</v>
      </c>
      <c r="W102" s="41">
        <v>4</v>
      </c>
      <c r="X102" s="43">
        <v>10385.82</v>
      </c>
      <c r="Y102" s="33">
        <f t="shared" si="1"/>
        <v>41543.279999999999</v>
      </c>
    </row>
    <row r="103" spans="1:25" ht="28.5" customHeight="1" x14ac:dyDescent="0.25">
      <c r="A103" s="29">
        <v>58</v>
      </c>
      <c r="B103" s="36" t="s">
        <v>92</v>
      </c>
      <c r="C103" s="37"/>
      <c r="D103" s="37"/>
      <c r="E103" s="29" t="s">
        <v>63</v>
      </c>
      <c r="F103" s="29" t="s">
        <v>63</v>
      </c>
      <c r="G103" s="26" t="s">
        <v>13</v>
      </c>
      <c r="H103" s="38">
        <v>108.4</v>
      </c>
      <c r="I103" s="39">
        <v>9</v>
      </c>
      <c r="J103" s="40">
        <v>739.38</v>
      </c>
      <c r="K103" s="31">
        <f>Tabela1[[#This Row],[Custo unitário (R$)]]*Tabela1[[#This Row],[Qtd Opção 1]]</f>
        <v>6654.42</v>
      </c>
      <c r="L103" s="26" t="s">
        <v>211</v>
      </c>
      <c r="M103" s="41">
        <v>140</v>
      </c>
      <c r="N103" s="41">
        <v>9</v>
      </c>
      <c r="O103" s="42">
        <v>761.07</v>
      </c>
      <c r="P103" s="31">
        <f>Tabela1[[#This Row],[Qtd Opção 2]]*Tabela1[[#This Row],[Custo unitário (R$)2]]</f>
        <v>6849.63</v>
      </c>
      <c r="Q103" s="26" t="s">
        <v>56</v>
      </c>
      <c r="R103" s="41">
        <v>150</v>
      </c>
      <c r="S103" s="41">
        <v>9</v>
      </c>
      <c r="T103" s="42">
        <v>1400</v>
      </c>
      <c r="U103" s="40">
        <f>Tabela1[[#This Row],[Qtd Opção 3]]*Tabela1[[#This Row],[Custo unitário 3 (R$)]]</f>
        <v>12600</v>
      </c>
      <c r="V103" s="41">
        <v>11</v>
      </c>
      <c r="W103" s="41">
        <v>3</v>
      </c>
      <c r="X103" s="43">
        <v>8324.1299999999992</v>
      </c>
      <c r="Y103" s="33">
        <f t="shared" si="1"/>
        <v>24972.39</v>
      </c>
    </row>
    <row r="104" spans="1:25" ht="28.5" customHeight="1" x14ac:dyDescent="0.25">
      <c r="A104" s="29">
        <v>59</v>
      </c>
      <c r="B104" s="36" t="s">
        <v>93</v>
      </c>
      <c r="C104" s="37" t="s">
        <v>163</v>
      </c>
      <c r="D104" s="37" t="s">
        <v>164</v>
      </c>
      <c r="E104" s="29" t="s">
        <v>63</v>
      </c>
      <c r="F104" s="29" t="s">
        <v>63</v>
      </c>
      <c r="G104" s="26" t="s">
        <v>13</v>
      </c>
      <c r="H104" s="38">
        <v>108.4</v>
      </c>
      <c r="I104" s="39">
        <v>9</v>
      </c>
      <c r="J104" s="40">
        <v>739.38</v>
      </c>
      <c r="K104" s="31">
        <f>Tabela1[[#This Row],[Custo unitário (R$)]]*Tabela1[[#This Row],[Qtd Opção 1]]</f>
        <v>6654.42</v>
      </c>
      <c r="L104" s="26" t="s">
        <v>211</v>
      </c>
      <c r="M104" s="41">
        <v>140</v>
      </c>
      <c r="N104" s="41">
        <v>9</v>
      </c>
      <c r="O104" s="42">
        <v>761.07</v>
      </c>
      <c r="P104" s="31">
        <f>Tabela1[[#This Row],[Qtd Opção 2]]*Tabela1[[#This Row],[Custo unitário (R$)2]]</f>
        <v>6849.63</v>
      </c>
      <c r="Q104" s="26" t="s">
        <v>56</v>
      </c>
      <c r="R104" s="41">
        <v>150</v>
      </c>
      <c r="S104" s="41">
        <v>9</v>
      </c>
      <c r="T104" s="42">
        <v>1400</v>
      </c>
      <c r="U104" s="40">
        <f>Tabela1[[#This Row],[Qtd Opção 3]]*Tabela1[[#This Row],[Custo unitário 3 (R$)]]</f>
        <v>12600</v>
      </c>
      <c r="V104" s="41">
        <v>11</v>
      </c>
      <c r="W104" s="41">
        <v>3</v>
      </c>
      <c r="X104" s="43">
        <v>8324.1299999999992</v>
      </c>
      <c r="Y104" s="33">
        <f t="shared" si="1"/>
        <v>24972.39</v>
      </c>
    </row>
    <row r="105" spans="1:25" ht="28.5" customHeight="1" x14ac:dyDescent="0.25">
      <c r="A105" s="29">
        <v>60</v>
      </c>
      <c r="B105" s="36" t="s">
        <v>94</v>
      </c>
      <c r="C105" s="37" t="s">
        <v>165</v>
      </c>
      <c r="D105" s="37" t="s">
        <v>166</v>
      </c>
      <c r="E105" s="29" t="s">
        <v>63</v>
      </c>
      <c r="F105" s="29" t="s">
        <v>63</v>
      </c>
      <c r="G105" s="26" t="s">
        <v>13</v>
      </c>
      <c r="H105" s="38">
        <v>108.4</v>
      </c>
      <c r="I105" s="39">
        <v>9</v>
      </c>
      <c r="J105" s="40">
        <v>739.38</v>
      </c>
      <c r="K105" s="31">
        <f>Tabela1[[#This Row],[Custo unitário (R$)]]*Tabela1[[#This Row],[Qtd Opção 1]]</f>
        <v>6654.42</v>
      </c>
      <c r="L105" s="26" t="s">
        <v>211</v>
      </c>
      <c r="M105" s="41">
        <v>140</v>
      </c>
      <c r="N105" s="41">
        <v>9</v>
      </c>
      <c r="O105" s="42">
        <v>761.07</v>
      </c>
      <c r="P105" s="31">
        <f>Tabela1[[#This Row],[Qtd Opção 2]]*Tabela1[[#This Row],[Custo unitário (R$)2]]</f>
        <v>6849.63</v>
      </c>
      <c r="Q105" s="26" t="s">
        <v>56</v>
      </c>
      <c r="R105" s="41">
        <v>150</v>
      </c>
      <c r="S105" s="41">
        <v>9</v>
      </c>
      <c r="T105" s="42">
        <v>1400</v>
      </c>
      <c r="U105" s="40">
        <f>Tabela1[[#This Row],[Qtd Opção 3]]*Tabela1[[#This Row],[Custo unitário 3 (R$)]]</f>
        <v>12600</v>
      </c>
      <c r="V105" s="41">
        <v>11</v>
      </c>
      <c r="W105" s="41">
        <v>3</v>
      </c>
      <c r="X105" s="43">
        <v>8324.1299999999992</v>
      </c>
      <c r="Y105" s="33">
        <f t="shared" si="1"/>
        <v>24972.39</v>
      </c>
    </row>
    <row r="106" spans="1:25" ht="28.5" customHeight="1" x14ac:dyDescent="0.25">
      <c r="A106" s="29">
        <v>61</v>
      </c>
      <c r="B106" s="36" t="s">
        <v>95</v>
      </c>
      <c r="C106" s="37" t="s">
        <v>167</v>
      </c>
      <c r="D106" s="37" t="s">
        <v>168</v>
      </c>
      <c r="E106" s="29" t="s">
        <v>63</v>
      </c>
      <c r="F106" s="29" t="s">
        <v>63</v>
      </c>
      <c r="G106" s="26" t="s">
        <v>13</v>
      </c>
      <c r="H106" s="38">
        <v>108.4</v>
      </c>
      <c r="I106" s="39">
        <v>9</v>
      </c>
      <c r="J106" s="40">
        <v>739.38</v>
      </c>
      <c r="K106" s="31">
        <f>Tabela1[[#This Row],[Custo unitário (R$)]]*Tabela1[[#This Row],[Qtd Opção 1]]</f>
        <v>6654.42</v>
      </c>
      <c r="L106" s="26" t="s">
        <v>211</v>
      </c>
      <c r="M106" s="41">
        <v>140</v>
      </c>
      <c r="N106" s="41">
        <v>9</v>
      </c>
      <c r="O106" s="42">
        <v>761.07</v>
      </c>
      <c r="P106" s="31">
        <f>Tabela1[[#This Row],[Qtd Opção 2]]*Tabela1[[#This Row],[Custo unitário (R$)2]]</f>
        <v>6849.63</v>
      </c>
      <c r="Q106" s="26" t="s">
        <v>56</v>
      </c>
      <c r="R106" s="41">
        <v>150</v>
      </c>
      <c r="S106" s="41">
        <v>9</v>
      </c>
      <c r="T106" s="42">
        <v>1400</v>
      </c>
      <c r="U106" s="40">
        <f>Tabela1[[#This Row],[Qtd Opção 3]]*Tabela1[[#This Row],[Custo unitário 3 (R$)]]</f>
        <v>12600</v>
      </c>
      <c r="V106" s="41">
        <v>11</v>
      </c>
      <c r="W106" s="41">
        <v>3</v>
      </c>
      <c r="X106" s="43">
        <v>8324.1299999999992</v>
      </c>
      <c r="Y106" s="33">
        <f t="shared" si="1"/>
        <v>24972.39</v>
      </c>
    </row>
    <row r="107" spans="1:25" ht="28.5" customHeight="1" x14ac:dyDescent="0.25">
      <c r="A107" s="29">
        <v>62</v>
      </c>
      <c r="B107" s="36" t="s">
        <v>96</v>
      </c>
      <c r="C107" s="37"/>
      <c r="D107" s="37"/>
      <c r="E107" s="29" t="s">
        <v>63</v>
      </c>
      <c r="F107" s="29" t="s">
        <v>63</v>
      </c>
      <c r="G107" s="26" t="s">
        <v>13</v>
      </c>
      <c r="H107" s="38">
        <v>108.4</v>
      </c>
      <c r="I107" s="39">
        <v>9</v>
      </c>
      <c r="J107" s="40">
        <v>739.38</v>
      </c>
      <c r="K107" s="31">
        <f>Tabela1[[#This Row],[Custo unitário (R$)]]*Tabela1[[#This Row],[Qtd Opção 1]]</f>
        <v>6654.42</v>
      </c>
      <c r="L107" s="26" t="s">
        <v>211</v>
      </c>
      <c r="M107" s="41">
        <v>140</v>
      </c>
      <c r="N107" s="41">
        <v>9</v>
      </c>
      <c r="O107" s="42">
        <v>761.07</v>
      </c>
      <c r="P107" s="31">
        <f>Tabela1[[#This Row],[Qtd Opção 2]]*Tabela1[[#This Row],[Custo unitário (R$)2]]</f>
        <v>6849.63</v>
      </c>
      <c r="Q107" s="26" t="s">
        <v>56</v>
      </c>
      <c r="R107" s="41">
        <v>150</v>
      </c>
      <c r="S107" s="41">
        <v>9</v>
      </c>
      <c r="T107" s="42">
        <v>1400</v>
      </c>
      <c r="U107" s="40">
        <f>Tabela1[[#This Row],[Qtd Opção 3]]*Tabela1[[#This Row],[Custo unitário 3 (R$)]]</f>
        <v>12600</v>
      </c>
      <c r="V107" s="41">
        <v>11</v>
      </c>
      <c r="W107" s="41">
        <v>3</v>
      </c>
      <c r="X107" s="43">
        <v>8324.1299999999992</v>
      </c>
      <c r="Y107" s="33">
        <f t="shared" si="1"/>
        <v>24972.39</v>
      </c>
    </row>
    <row r="108" spans="1:25" ht="28.5" customHeight="1" x14ac:dyDescent="0.25">
      <c r="A108" s="29">
        <v>63</v>
      </c>
      <c r="B108" s="36" t="s">
        <v>97</v>
      </c>
      <c r="C108" s="37"/>
      <c r="D108" s="37"/>
      <c r="E108" s="29" t="s">
        <v>63</v>
      </c>
      <c r="F108" s="29" t="s">
        <v>63</v>
      </c>
      <c r="G108" s="26" t="s">
        <v>13</v>
      </c>
      <c r="H108" s="38">
        <v>108.4</v>
      </c>
      <c r="I108" s="39">
        <v>9</v>
      </c>
      <c r="J108" s="40">
        <v>739.38</v>
      </c>
      <c r="K108" s="31">
        <f>Tabela1[[#This Row],[Custo unitário (R$)]]*Tabela1[[#This Row],[Qtd Opção 1]]</f>
        <v>6654.42</v>
      </c>
      <c r="L108" s="26" t="s">
        <v>211</v>
      </c>
      <c r="M108" s="41">
        <v>140</v>
      </c>
      <c r="N108" s="41">
        <v>9</v>
      </c>
      <c r="O108" s="42">
        <v>761.07</v>
      </c>
      <c r="P108" s="31">
        <f>Tabela1[[#This Row],[Qtd Opção 2]]*Tabela1[[#This Row],[Custo unitário (R$)2]]</f>
        <v>6849.63</v>
      </c>
      <c r="Q108" s="26" t="s">
        <v>56</v>
      </c>
      <c r="R108" s="41">
        <v>150</v>
      </c>
      <c r="S108" s="41">
        <v>9</v>
      </c>
      <c r="T108" s="42">
        <v>1400</v>
      </c>
      <c r="U108" s="40">
        <f>Tabela1[[#This Row],[Qtd Opção 3]]*Tabela1[[#This Row],[Custo unitário 3 (R$)]]</f>
        <v>12600</v>
      </c>
      <c r="V108" s="41">
        <v>11</v>
      </c>
      <c r="W108" s="41">
        <v>3</v>
      </c>
      <c r="X108" s="43">
        <v>8324.1299999999992</v>
      </c>
      <c r="Y108" s="33">
        <f t="shared" si="1"/>
        <v>24972.39</v>
      </c>
    </row>
    <row r="109" spans="1:25" ht="28.5" customHeight="1" x14ac:dyDescent="0.25">
      <c r="A109" s="29">
        <v>64</v>
      </c>
      <c r="B109" s="36" t="s">
        <v>98</v>
      </c>
      <c r="C109" s="37" t="s">
        <v>169</v>
      </c>
      <c r="D109" s="37" t="s">
        <v>170</v>
      </c>
      <c r="E109" s="29" t="s">
        <v>63</v>
      </c>
      <c r="F109" s="29" t="s">
        <v>63</v>
      </c>
      <c r="G109" s="26" t="s">
        <v>13</v>
      </c>
      <c r="H109" s="38">
        <v>108.4</v>
      </c>
      <c r="I109" s="39">
        <v>9</v>
      </c>
      <c r="J109" s="40">
        <v>739.38</v>
      </c>
      <c r="K109" s="31">
        <f>Tabela1[[#This Row],[Custo unitário (R$)]]*Tabela1[[#This Row],[Qtd Opção 1]]</f>
        <v>6654.42</v>
      </c>
      <c r="L109" s="26" t="s">
        <v>211</v>
      </c>
      <c r="M109" s="41">
        <v>140</v>
      </c>
      <c r="N109" s="41">
        <v>9</v>
      </c>
      <c r="O109" s="42">
        <v>761.07</v>
      </c>
      <c r="P109" s="31">
        <f>Tabela1[[#This Row],[Qtd Opção 2]]*Tabela1[[#This Row],[Custo unitário (R$)2]]</f>
        <v>6849.63</v>
      </c>
      <c r="Q109" s="26" t="s">
        <v>56</v>
      </c>
      <c r="R109" s="41">
        <v>150</v>
      </c>
      <c r="S109" s="41">
        <v>9</v>
      </c>
      <c r="T109" s="42">
        <v>1400</v>
      </c>
      <c r="U109" s="40">
        <f>Tabela1[[#This Row],[Qtd Opção 3]]*Tabela1[[#This Row],[Custo unitário 3 (R$)]]</f>
        <v>12600</v>
      </c>
      <c r="V109" s="41">
        <v>11</v>
      </c>
      <c r="W109" s="41">
        <v>3</v>
      </c>
      <c r="X109" s="43">
        <v>8324.1299999999992</v>
      </c>
      <c r="Y109" s="33">
        <f t="shared" si="1"/>
        <v>24972.39</v>
      </c>
    </row>
    <row r="110" spans="1:25" ht="28.5" customHeight="1" x14ac:dyDescent="0.25">
      <c r="A110" s="29">
        <v>65</v>
      </c>
      <c r="B110" s="36" t="s">
        <v>99</v>
      </c>
      <c r="C110" s="37" t="s">
        <v>171</v>
      </c>
      <c r="D110" s="37" t="s">
        <v>172</v>
      </c>
      <c r="E110" s="29" t="s">
        <v>63</v>
      </c>
      <c r="F110" s="29" t="s">
        <v>63</v>
      </c>
      <c r="G110" s="26" t="s">
        <v>13</v>
      </c>
      <c r="H110" s="38">
        <v>108.4</v>
      </c>
      <c r="I110" s="39">
        <v>9</v>
      </c>
      <c r="J110" s="40">
        <v>739.38</v>
      </c>
      <c r="K110" s="31">
        <f>Tabela1[[#This Row],[Custo unitário (R$)]]*Tabela1[[#This Row],[Qtd Opção 1]]</f>
        <v>6654.42</v>
      </c>
      <c r="L110" s="26" t="s">
        <v>211</v>
      </c>
      <c r="M110" s="41">
        <v>140</v>
      </c>
      <c r="N110" s="41">
        <v>9</v>
      </c>
      <c r="O110" s="42">
        <v>761.07</v>
      </c>
      <c r="P110" s="31">
        <f>Tabela1[[#This Row],[Qtd Opção 2]]*Tabela1[[#This Row],[Custo unitário (R$)2]]</f>
        <v>6849.63</v>
      </c>
      <c r="Q110" s="26" t="s">
        <v>56</v>
      </c>
      <c r="R110" s="41">
        <v>150</v>
      </c>
      <c r="S110" s="41">
        <v>9</v>
      </c>
      <c r="T110" s="42">
        <v>1400</v>
      </c>
      <c r="U110" s="40">
        <f>Tabela1[[#This Row],[Qtd Opção 3]]*Tabela1[[#This Row],[Custo unitário 3 (R$)]]</f>
        <v>12600</v>
      </c>
      <c r="V110" s="41">
        <v>11</v>
      </c>
      <c r="W110" s="41">
        <v>3</v>
      </c>
      <c r="X110" s="43">
        <v>8324.1299999999992</v>
      </c>
      <c r="Y110" s="33">
        <f t="shared" si="1"/>
        <v>24972.39</v>
      </c>
    </row>
    <row r="111" spans="1:25" ht="28.5" customHeight="1" x14ac:dyDescent="0.25">
      <c r="A111" s="29">
        <v>66</v>
      </c>
      <c r="B111" s="36" t="s">
        <v>100</v>
      </c>
      <c r="C111" s="37"/>
      <c r="D111" s="37"/>
      <c r="E111" s="29" t="s">
        <v>63</v>
      </c>
      <c r="F111" s="29" t="s">
        <v>63</v>
      </c>
      <c r="G111" s="26" t="s">
        <v>13</v>
      </c>
      <c r="H111" s="38">
        <v>108.4</v>
      </c>
      <c r="I111" s="39">
        <v>9</v>
      </c>
      <c r="J111" s="40">
        <v>739.38</v>
      </c>
      <c r="K111" s="31">
        <f>Tabela1[[#This Row],[Custo unitário (R$)]]*Tabela1[[#This Row],[Qtd Opção 1]]</f>
        <v>6654.42</v>
      </c>
      <c r="L111" s="26" t="s">
        <v>211</v>
      </c>
      <c r="M111" s="41">
        <v>140</v>
      </c>
      <c r="N111" s="41">
        <v>9</v>
      </c>
      <c r="O111" s="42">
        <v>761.07</v>
      </c>
      <c r="P111" s="31">
        <f>Tabela1[[#This Row],[Qtd Opção 2]]*Tabela1[[#This Row],[Custo unitário (R$)2]]</f>
        <v>6849.63</v>
      </c>
      <c r="Q111" s="26" t="s">
        <v>56</v>
      </c>
      <c r="R111" s="41">
        <v>150</v>
      </c>
      <c r="S111" s="41">
        <v>9</v>
      </c>
      <c r="T111" s="42">
        <v>1400</v>
      </c>
      <c r="U111" s="40">
        <f>Tabela1[[#This Row],[Qtd Opção 3]]*Tabela1[[#This Row],[Custo unitário 3 (R$)]]</f>
        <v>12600</v>
      </c>
      <c r="V111" s="41">
        <v>11</v>
      </c>
      <c r="W111" s="41">
        <v>3</v>
      </c>
      <c r="X111" s="43">
        <v>8324.1299999999992</v>
      </c>
      <c r="Y111" s="33">
        <f t="shared" si="1"/>
        <v>24972.39</v>
      </c>
    </row>
    <row r="112" spans="1:25" ht="28.5" customHeight="1" x14ac:dyDescent="0.25">
      <c r="A112" s="29">
        <v>67</v>
      </c>
      <c r="B112" s="36" t="s">
        <v>101</v>
      </c>
      <c r="C112" s="37"/>
      <c r="D112" s="37"/>
      <c r="E112" s="29" t="s">
        <v>63</v>
      </c>
      <c r="F112" s="29" t="s">
        <v>63</v>
      </c>
      <c r="G112" s="26" t="s">
        <v>13</v>
      </c>
      <c r="H112" s="38">
        <v>108.4</v>
      </c>
      <c r="I112" s="39">
        <v>16</v>
      </c>
      <c r="J112" s="40">
        <v>739.38</v>
      </c>
      <c r="K112" s="31">
        <f>Tabela1[[#This Row],[Custo unitário (R$)]]*Tabela1[[#This Row],[Qtd Opção 1]]</f>
        <v>11830.08</v>
      </c>
      <c r="L112" s="26" t="s">
        <v>211</v>
      </c>
      <c r="M112" s="41">
        <v>140</v>
      </c>
      <c r="N112" s="41">
        <v>16</v>
      </c>
      <c r="O112" s="42">
        <v>761.07</v>
      </c>
      <c r="P112" s="31">
        <f>Tabela1[[#This Row],[Qtd Opção 2]]*Tabela1[[#This Row],[Custo unitário (R$)2]]</f>
        <v>12177.12</v>
      </c>
      <c r="Q112" s="26" t="s">
        <v>56</v>
      </c>
      <c r="R112" s="41">
        <v>150</v>
      </c>
      <c r="S112" s="41">
        <v>16</v>
      </c>
      <c r="T112" s="42">
        <v>1400</v>
      </c>
      <c r="U112" s="40">
        <f>Tabela1[[#This Row],[Qtd Opção 3]]*Tabela1[[#This Row],[Custo unitário 3 (R$)]]</f>
        <v>22400</v>
      </c>
      <c r="V112" s="41">
        <v>12</v>
      </c>
      <c r="W112" s="41">
        <v>4</v>
      </c>
      <c r="X112" s="43">
        <v>10385.82</v>
      </c>
      <c r="Y112" s="33">
        <f t="shared" si="1"/>
        <v>41543.279999999999</v>
      </c>
    </row>
    <row r="113" spans="1:25" ht="28.5" customHeight="1" x14ac:dyDescent="0.25">
      <c r="A113" s="29">
        <v>68</v>
      </c>
      <c r="B113" s="36" t="s">
        <v>102</v>
      </c>
      <c r="C113" s="37"/>
      <c r="D113" s="37"/>
      <c r="E113" s="29" t="s">
        <v>63</v>
      </c>
      <c r="F113" s="29" t="s">
        <v>63</v>
      </c>
      <c r="G113" s="26" t="s">
        <v>13</v>
      </c>
      <c r="H113" s="38">
        <v>108.4</v>
      </c>
      <c r="I113" s="39">
        <v>9</v>
      </c>
      <c r="J113" s="40">
        <v>739.38</v>
      </c>
      <c r="K113" s="31">
        <f>Tabela1[[#This Row],[Custo unitário (R$)]]*Tabela1[[#This Row],[Qtd Opção 1]]</f>
        <v>6654.42</v>
      </c>
      <c r="L113" s="26" t="s">
        <v>211</v>
      </c>
      <c r="M113" s="41">
        <v>140</v>
      </c>
      <c r="N113" s="41">
        <v>9</v>
      </c>
      <c r="O113" s="42">
        <v>761.07</v>
      </c>
      <c r="P113" s="31">
        <f>Tabela1[[#This Row],[Qtd Opção 2]]*Tabela1[[#This Row],[Custo unitário (R$)2]]</f>
        <v>6849.63</v>
      </c>
      <c r="Q113" s="26" t="s">
        <v>56</v>
      </c>
      <c r="R113" s="41">
        <v>150</v>
      </c>
      <c r="S113" s="41">
        <v>9</v>
      </c>
      <c r="T113" s="42">
        <v>1400</v>
      </c>
      <c r="U113" s="40">
        <f>Tabela1[[#This Row],[Qtd Opção 3]]*Tabela1[[#This Row],[Custo unitário 3 (R$)]]</f>
        <v>12600</v>
      </c>
      <c r="V113" s="41">
        <v>11</v>
      </c>
      <c r="W113" s="41">
        <v>3</v>
      </c>
      <c r="X113" s="43">
        <v>8324.1299999999992</v>
      </c>
      <c r="Y113" s="33">
        <f t="shared" si="1"/>
        <v>24972.39</v>
      </c>
    </row>
    <row r="114" spans="1:25" ht="28.5" customHeight="1" x14ac:dyDescent="0.25">
      <c r="A114" s="29">
        <v>69</v>
      </c>
      <c r="B114" s="36" t="s">
        <v>103</v>
      </c>
      <c r="C114" s="37" t="s">
        <v>173</v>
      </c>
      <c r="D114" s="37" t="s">
        <v>174</v>
      </c>
      <c r="E114" s="29" t="s">
        <v>63</v>
      </c>
      <c r="F114" s="29" t="s">
        <v>63</v>
      </c>
      <c r="G114" s="26" t="s">
        <v>13</v>
      </c>
      <c r="H114" s="38">
        <v>108.4</v>
      </c>
      <c r="I114" s="39">
        <v>9</v>
      </c>
      <c r="J114" s="40">
        <v>739.38</v>
      </c>
      <c r="K114" s="31">
        <f>Tabela1[[#This Row],[Custo unitário (R$)]]*Tabela1[[#This Row],[Qtd Opção 1]]</f>
        <v>6654.42</v>
      </c>
      <c r="L114" s="26" t="s">
        <v>211</v>
      </c>
      <c r="M114" s="41">
        <v>140</v>
      </c>
      <c r="N114" s="41">
        <v>9</v>
      </c>
      <c r="O114" s="42">
        <v>761.07</v>
      </c>
      <c r="P114" s="31">
        <f>Tabela1[[#This Row],[Qtd Opção 2]]*Tabela1[[#This Row],[Custo unitário (R$)2]]</f>
        <v>6849.63</v>
      </c>
      <c r="Q114" s="26" t="s">
        <v>56</v>
      </c>
      <c r="R114" s="41">
        <v>150</v>
      </c>
      <c r="S114" s="41">
        <v>9</v>
      </c>
      <c r="T114" s="42">
        <v>1400</v>
      </c>
      <c r="U114" s="40">
        <f>Tabela1[[#This Row],[Qtd Opção 3]]*Tabela1[[#This Row],[Custo unitário 3 (R$)]]</f>
        <v>12600</v>
      </c>
      <c r="V114" s="41">
        <v>11</v>
      </c>
      <c r="W114" s="41">
        <v>3</v>
      </c>
      <c r="X114" s="43">
        <v>8324.1299999999992</v>
      </c>
      <c r="Y114" s="33">
        <f t="shared" si="1"/>
        <v>24972.39</v>
      </c>
    </row>
    <row r="115" spans="1:25" ht="28.5" customHeight="1" x14ac:dyDescent="0.25">
      <c r="A115" s="29">
        <v>70</v>
      </c>
      <c r="B115" s="36" t="s">
        <v>104</v>
      </c>
      <c r="C115" s="37" t="s">
        <v>175</v>
      </c>
      <c r="D115" s="37" t="s">
        <v>176</v>
      </c>
      <c r="E115" s="29" t="s">
        <v>63</v>
      </c>
      <c r="F115" s="29" t="s">
        <v>63</v>
      </c>
      <c r="G115" s="26" t="s">
        <v>13</v>
      </c>
      <c r="H115" s="38">
        <v>108.4</v>
      </c>
      <c r="I115" s="39">
        <v>9</v>
      </c>
      <c r="J115" s="40">
        <v>739.38</v>
      </c>
      <c r="K115" s="31">
        <f>Tabela1[[#This Row],[Custo unitário (R$)]]*Tabela1[[#This Row],[Qtd Opção 1]]</f>
        <v>6654.42</v>
      </c>
      <c r="L115" s="26" t="s">
        <v>211</v>
      </c>
      <c r="M115" s="41">
        <v>140</v>
      </c>
      <c r="N115" s="41">
        <v>9</v>
      </c>
      <c r="O115" s="42">
        <v>761.07</v>
      </c>
      <c r="P115" s="31">
        <f>Tabela1[[#This Row],[Qtd Opção 2]]*Tabela1[[#This Row],[Custo unitário (R$)2]]</f>
        <v>6849.63</v>
      </c>
      <c r="Q115" s="26" t="s">
        <v>56</v>
      </c>
      <c r="R115" s="41">
        <v>150</v>
      </c>
      <c r="S115" s="41">
        <v>9</v>
      </c>
      <c r="T115" s="42">
        <v>1400</v>
      </c>
      <c r="U115" s="40">
        <f>Tabela1[[#This Row],[Qtd Opção 3]]*Tabela1[[#This Row],[Custo unitário 3 (R$)]]</f>
        <v>12600</v>
      </c>
      <c r="V115" s="41">
        <v>11</v>
      </c>
      <c r="W115" s="41">
        <v>3</v>
      </c>
      <c r="X115" s="43">
        <v>8324.1299999999992</v>
      </c>
      <c r="Y115" s="33">
        <f t="shared" si="1"/>
        <v>24972.39</v>
      </c>
    </row>
    <row r="116" spans="1:25" ht="28.5" customHeight="1" x14ac:dyDescent="0.25">
      <c r="A116" s="29">
        <v>71</v>
      </c>
      <c r="B116" s="36" t="s">
        <v>105</v>
      </c>
      <c r="C116" s="37" t="s">
        <v>177</v>
      </c>
      <c r="D116" s="37" t="s">
        <v>178</v>
      </c>
      <c r="E116" s="29" t="s">
        <v>63</v>
      </c>
      <c r="F116" s="29" t="s">
        <v>63</v>
      </c>
      <c r="G116" s="26" t="s">
        <v>13</v>
      </c>
      <c r="H116" s="38">
        <v>108.4</v>
      </c>
      <c r="I116" s="39">
        <v>16</v>
      </c>
      <c r="J116" s="40">
        <v>739.38</v>
      </c>
      <c r="K116" s="31">
        <f>Tabela1[[#This Row],[Custo unitário (R$)]]*Tabela1[[#This Row],[Qtd Opção 1]]</f>
        <v>11830.08</v>
      </c>
      <c r="L116" s="26" t="s">
        <v>211</v>
      </c>
      <c r="M116" s="41">
        <v>140</v>
      </c>
      <c r="N116" s="41">
        <v>16</v>
      </c>
      <c r="O116" s="42">
        <v>761.07</v>
      </c>
      <c r="P116" s="31">
        <f>Tabela1[[#This Row],[Qtd Opção 2]]*Tabela1[[#This Row],[Custo unitário (R$)2]]</f>
        <v>12177.12</v>
      </c>
      <c r="Q116" s="26" t="s">
        <v>56</v>
      </c>
      <c r="R116" s="41">
        <v>150</v>
      </c>
      <c r="S116" s="41">
        <v>16</v>
      </c>
      <c r="T116" s="42">
        <v>1400</v>
      </c>
      <c r="U116" s="40">
        <f>Tabela1[[#This Row],[Qtd Opção 3]]*Tabela1[[#This Row],[Custo unitário 3 (R$)]]</f>
        <v>22400</v>
      </c>
      <c r="V116" s="41">
        <v>12</v>
      </c>
      <c r="W116" s="41">
        <v>4</v>
      </c>
      <c r="X116" s="43">
        <v>10385.82</v>
      </c>
      <c r="Y116" s="33">
        <f t="shared" si="1"/>
        <v>41543.279999999999</v>
      </c>
    </row>
    <row r="117" spans="1:25" ht="28.5" customHeight="1" x14ac:dyDescent="0.25">
      <c r="A117" s="29">
        <v>72</v>
      </c>
      <c r="B117" s="36" t="s">
        <v>106</v>
      </c>
      <c r="C117" s="37" t="s">
        <v>179</v>
      </c>
      <c r="D117" s="37" t="s">
        <v>180</v>
      </c>
      <c r="E117" s="29" t="s">
        <v>63</v>
      </c>
      <c r="F117" s="29" t="s">
        <v>63</v>
      </c>
      <c r="G117" s="26" t="s">
        <v>13</v>
      </c>
      <c r="H117" s="38">
        <v>108.4</v>
      </c>
      <c r="I117" s="39">
        <v>9</v>
      </c>
      <c r="J117" s="40">
        <v>739.38</v>
      </c>
      <c r="K117" s="31">
        <f>Tabela1[[#This Row],[Custo unitário (R$)]]*Tabela1[[#This Row],[Qtd Opção 1]]</f>
        <v>6654.42</v>
      </c>
      <c r="L117" s="26" t="s">
        <v>211</v>
      </c>
      <c r="M117" s="41">
        <v>140</v>
      </c>
      <c r="N117" s="41">
        <v>9</v>
      </c>
      <c r="O117" s="42">
        <v>761.07</v>
      </c>
      <c r="P117" s="31">
        <f>Tabela1[[#This Row],[Qtd Opção 2]]*Tabela1[[#This Row],[Custo unitário (R$)2]]</f>
        <v>6849.63</v>
      </c>
      <c r="Q117" s="26" t="s">
        <v>56</v>
      </c>
      <c r="R117" s="41">
        <v>150</v>
      </c>
      <c r="S117" s="41">
        <v>9</v>
      </c>
      <c r="T117" s="42">
        <v>1400</v>
      </c>
      <c r="U117" s="40">
        <f>Tabela1[[#This Row],[Qtd Opção 3]]*Tabela1[[#This Row],[Custo unitário 3 (R$)]]</f>
        <v>12600</v>
      </c>
      <c r="V117" s="41">
        <v>11</v>
      </c>
      <c r="W117" s="41">
        <v>3</v>
      </c>
      <c r="X117" s="43">
        <v>8324.1299999999992</v>
      </c>
      <c r="Y117" s="33">
        <f t="shared" si="1"/>
        <v>24972.39</v>
      </c>
    </row>
    <row r="118" spans="1:25" ht="28.5" customHeight="1" x14ac:dyDescent="0.25">
      <c r="A118" s="29">
        <v>73</v>
      </c>
      <c r="B118" s="36" t="s">
        <v>107</v>
      </c>
      <c r="C118" s="37" t="s">
        <v>181</v>
      </c>
      <c r="D118" s="37" t="s">
        <v>182</v>
      </c>
      <c r="E118" s="29" t="s">
        <v>63</v>
      </c>
      <c r="F118" s="29" t="s">
        <v>63</v>
      </c>
      <c r="G118" s="26" t="s">
        <v>13</v>
      </c>
      <c r="H118" s="38">
        <v>108.4</v>
      </c>
      <c r="I118" s="39">
        <v>9</v>
      </c>
      <c r="J118" s="40">
        <v>739.38</v>
      </c>
      <c r="K118" s="31">
        <f>Tabela1[[#This Row],[Custo unitário (R$)]]*Tabela1[[#This Row],[Qtd Opção 1]]</f>
        <v>6654.42</v>
      </c>
      <c r="L118" s="26" t="s">
        <v>211</v>
      </c>
      <c r="M118" s="41">
        <v>140</v>
      </c>
      <c r="N118" s="41">
        <v>9</v>
      </c>
      <c r="O118" s="42">
        <v>761.07</v>
      </c>
      <c r="P118" s="31">
        <f>Tabela1[[#This Row],[Qtd Opção 2]]*Tabela1[[#This Row],[Custo unitário (R$)2]]</f>
        <v>6849.63</v>
      </c>
      <c r="Q118" s="26" t="s">
        <v>56</v>
      </c>
      <c r="R118" s="41">
        <v>150</v>
      </c>
      <c r="S118" s="41">
        <v>9</v>
      </c>
      <c r="T118" s="42">
        <v>1400</v>
      </c>
      <c r="U118" s="40">
        <f>Tabela1[[#This Row],[Qtd Opção 3]]*Tabela1[[#This Row],[Custo unitário 3 (R$)]]</f>
        <v>12600</v>
      </c>
      <c r="V118" s="41">
        <v>11</v>
      </c>
      <c r="W118" s="41">
        <v>3</v>
      </c>
      <c r="X118" s="43">
        <v>8324.1299999999992</v>
      </c>
      <c r="Y118" s="33">
        <f t="shared" si="1"/>
        <v>24972.39</v>
      </c>
    </row>
    <row r="119" spans="1:25" ht="28.5" customHeight="1" x14ac:dyDescent="0.25">
      <c r="A119" s="29">
        <v>74</v>
      </c>
      <c r="B119" s="36" t="s">
        <v>108</v>
      </c>
      <c r="C119" s="37" t="s">
        <v>183</v>
      </c>
      <c r="D119" s="37" t="s">
        <v>184</v>
      </c>
      <c r="E119" s="29" t="s">
        <v>63</v>
      </c>
      <c r="F119" s="29" t="s">
        <v>63</v>
      </c>
      <c r="G119" s="26" t="s">
        <v>13</v>
      </c>
      <c r="H119" s="38">
        <v>130</v>
      </c>
      <c r="I119" s="39">
        <v>4</v>
      </c>
      <c r="J119" s="40">
        <v>1692.08</v>
      </c>
      <c r="K119" s="31">
        <f>Tabela1[[#This Row],[Custo unitário (R$)]]*Tabela1[[#This Row],[Qtd Opção 1]]</f>
        <v>6768.32</v>
      </c>
      <c r="L119" s="26" t="s">
        <v>211</v>
      </c>
      <c r="M119" s="41">
        <v>100</v>
      </c>
      <c r="N119" s="41">
        <v>4</v>
      </c>
      <c r="O119" s="42">
        <v>870.25</v>
      </c>
      <c r="P119" s="31">
        <f>Tabela1[[#This Row],[Qtd Opção 2]]*Tabela1[[#This Row],[Custo unitário (R$)2]]</f>
        <v>3481</v>
      </c>
      <c r="Q119" s="26" t="s">
        <v>211</v>
      </c>
      <c r="R119" s="41">
        <v>100</v>
      </c>
      <c r="S119" s="41">
        <v>4</v>
      </c>
      <c r="T119" s="42">
        <v>870.25</v>
      </c>
      <c r="U119" s="40">
        <f>Tabela1[[#This Row],[Qtd Opção 3]]*Tabela1[[#This Row],[Custo unitário 3 (R$)]]</f>
        <v>3481</v>
      </c>
      <c r="V119" s="41">
        <v>14</v>
      </c>
      <c r="W119" s="41">
        <v>2</v>
      </c>
      <c r="X119" s="43">
        <v>5121.91</v>
      </c>
      <c r="Y119" s="33">
        <f t="shared" si="1"/>
        <v>10243.82</v>
      </c>
    </row>
    <row r="120" spans="1:25" ht="28.5" customHeight="1" x14ac:dyDescent="0.25">
      <c r="A120" s="29">
        <v>75</v>
      </c>
      <c r="B120" s="36" t="s">
        <v>109</v>
      </c>
      <c r="C120" s="37" t="s">
        <v>185</v>
      </c>
      <c r="D120" s="37" t="s">
        <v>186</v>
      </c>
      <c r="E120" s="29" t="s">
        <v>63</v>
      </c>
      <c r="F120" s="29" t="s">
        <v>63</v>
      </c>
      <c r="G120" s="26" t="s">
        <v>13</v>
      </c>
      <c r="H120" s="38">
        <v>130</v>
      </c>
      <c r="I120" s="39">
        <v>4</v>
      </c>
      <c r="J120" s="40">
        <v>1692.08</v>
      </c>
      <c r="K120" s="31">
        <f>Tabela1[[#This Row],[Custo unitário (R$)]]*Tabela1[[#This Row],[Qtd Opção 1]]</f>
        <v>6768.32</v>
      </c>
      <c r="L120" s="26" t="s">
        <v>211</v>
      </c>
      <c r="M120" s="41">
        <v>100</v>
      </c>
      <c r="N120" s="41">
        <v>4</v>
      </c>
      <c r="O120" s="42">
        <v>870.25</v>
      </c>
      <c r="P120" s="31">
        <f>Tabela1[[#This Row],[Qtd Opção 2]]*Tabela1[[#This Row],[Custo unitário (R$)2]]</f>
        <v>3481</v>
      </c>
      <c r="Q120" s="26" t="s">
        <v>211</v>
      </c>
      <c r="R120" s="41">
        <v>100</v>
      </c>
      <c r="S120" s="41">
        <v>4</v>
      </c>
      <c r="T120" s="42">
        <v>870.25</v>
      </c>
      <c r="U120" s="40">
        <f>Tabela1[[#This Row],[Qtd Opção 3]]*Tabela1[[#This Row],[Custo unitário 3 (R$)]]</f>
        <v>3481</v>
      </c>
      <c r="V120" s="41">
        <v>14</v>
      </c>
      <c r="W120" s="41">
        <v>2</v>
      </c>
      <c r="X120" s="43">
        <v>5121.91</v>
      </c>
      <c r="Y120" s="33">
        <f t="shared" si="1"/>
        <v>10243.82</v>
      </c>
    </row>
    <row r="121" spans="1:25" ht="28.5" customHeight="1" x14ac:dyDescent="0.25">
      <c r="A121" s="29">
        <v>76</v>
      </c>
      <c r="B121" s="36" t="s">
        <v>110</v>
      </c>
      <c r="C121" s="37"/>
      <c r="D121" s="37"/>
      <c r="E121" s="29" t="s">
        <v>63</v>
      </c>
      <c r="F121" s="29" t="s">
        <v>63</v>
      </c>
      <c r="G121" s="26" t="s">
        <v>13</v>
      </c>
      <c r="H121" s="38">
        <v>108.4</v>
      </c>
      <c r="I121" s="39">
        <v>9</v>
      </c>
      <c r="J121" s="40">
        <v>739.38</v>
      </c>
      <c r="K121" s="31">
        <f>Tabela1[[#This Row],[Custo unitário (R$)]]*Tabela1[[#This Row],[Qtd Opção 1]]</f>
        <v>6654.42</v>
      </c>
      <c r="L121" s="26" t="s">
        <v>211</v>
      </c>
      <c r="M121" s="41">
        <v>140</v>
      </c>
      <c r="N121" s="41">
        <v>9</v>
      </c>
      <c r="O121" s="42">
        <v>761.07</v>
      </c>
      <c r="P121" s="31">
        <f>Tabela1[[#This Row],[Qtd Opção 2]]*Tabela1[[#This Row],[Custo unitário (R$)2]]</f>
        <v>6849.63</v>
      </c>
      <c r="Q121" s="26" t="s">
        <v>56</v>
      </c>
      <c r="R121" s="41">
        <v>150</v>
      </c>
      <c r="S121" s="41">
        <v>9</v>
      </c>
      <c r="T121" s="42">
        <v>1400</v>
      </c>
      <c r="U121" s="40">
        <f>Tabela1[[#This Row],[Qtd Opção 3]]*Tabela1[[#This Row],[Custo unitário 3 (R$)]]</f>
        <v>12600</v>
      </c>
      <c r="V121" s="41">
        <v>11</v>
      </c>
      <c r="W121" s="41">
        <v>3</v>
      </c>
      <c r="X121" s="43">
        <v>8324.1299999999992</v>
      </c>
      <c r="Y121" s="33">
        <f t="shared" si="1"/>
        <v>24972.39</v>
      </c>
    </row>
    <row r="122" spans="1:25" ht="28.5" customHeight="1" x14ac:dyDescent="0.25">
      <c r="A122" s="29">
        <v>77</v>
      </c>
      <c r="B122" s="36" t="s">
        <v>111</v>
      </c>
      <c r="C122" s="37" t="s">
        <v>187</v>
      </c>
      <c r="D122" s="37" t="s">
        <v>188</v>
      </c>
      <c r="E122" s="29" t="s">
        <v>63</v>
      </c>
      <c r="F122" s="29" t="s">
        <v>63</v>
      </c>
      <c r="G122" s="26" t="s">
        <v>13</v>
      </c>
      <c r="H122" s="38">
        <v>108.4</v>
      </c>
      <c r="I122" s="39">
        <v>9</v>
      </c>
      <c r="J122" s="40">
        <v>739.38</v>
      </c>
      <c r="K122" s="31">
        <f>Tabela1[[#This Row],[Custo unitário (R$)]]*Tabela1[[#This Row],[Qtd Opção 1]]</f>
        <v>6654.42</v>
      </c>
      <c r="L122" s="26" t="s">
        <v>211</v>
      </c>
      <c r="M122" s="41">
        <v>140</v>
      </c>
      <c r="N122" s="41">
        <v>9</v>
      </c>
      <c r="O122" s="42">
        <v>761.07</v>
      </c>
      <c r="P122" s="31">
        <f>Tabela1[[#This Row],[Qtd Opção 2]]*Tabela1[[#This Row],[Custo unitário (R$)2]]</f>
        <v>6849.63</v>
      </c>
      <c r="Q122" s="26" t="s">
        <v>56</v>
      </c>
      <c r="R122" s="41">
        <v>150</v>
      </c>
      <c r="S122" s="41">
        <v>9</v>
      </c>
      <c r="T122" s="42">
        <v>1400</v>
      </c>
      <c r="U122" s="40">
        <f>Tabela1[[#This Row],[Qtd Opção 3]]*Tabela1[[#This Row],[Custo unitário 3 (R$)]]</f>
        <v>12600</v>
      </c>
      <c r="V122" s="41">
        <v>11</v>
      </c>
      <c r="W122" s="41">
        <v>3</v>
      </c>
      <c r="X122" s="43">
        <v>8324.1299999999992</v>
      </c>
      <c r="Y122" s="33">
        <f t="shared" si="1"/>
        <v>24972.39</v>
      </c>
    </row>
    <row r="123" spans="1:25" ht="28.5" customHeight="1" x14ac:dyDescent="0.25">
      <c r="A123" s="29">
        <v>78</v>
      </c>
      <c r="B123" s="36" t="s">
        <v>112</v>
      </c>
      <c r="C123" s="37" t="s">
        <v>189</v>
      </c>
      <c r="D123" s="37" t="s">
        <v>190</v>
      </c>
      <c r="E123" s="29" t="s">
        <v>63</v>
      </c>
      <c r="F123" s="29" t="s">
        <v>63</v>
      </c>
      <c r="G123" s="26" t="s">
        <v>13</v>
      </c>
      <c r="H123" s="38">
        <v>108.4</v>
      </c>
      <c r="I123" s="39">
        <v>9</v>
      </c>
      <c r="J123" s="40">
        <v>739.38</v>
      </c>
      <c r="K123" s="31">
        <f>Tabela1[[#This Row],[Custo unitário (R$)]]*Tabela1[[#This Row],[Qtd Opção 1]]</f>
        <v>6654.42</v>
      </c>
      <c r="L123" s="26" t="s">
        <v>211</v>
      </c>
      <c r="M123" s="41">
        <v>140</v>
      </c>
      <c r="N123" s="41">
        <v>9</v>
      </c>
      <c r="O123" s="42">
        <v>761.07</v>
      </c>
      <c r="P123" s="31">
        <f>Tabela1[[#This Row],[Qtd Opção 2]]*Tabela1[[#This Row],[Custo unitário (R$)2]]</f>
        <v>6849.63</v>
      </c>
      <c r="Q123" s="26" t="s">
        <v>56</v>
      </c>
      <c r="R123" s="41">
        <v>150</v>
      </c>
      <c r="S123" s="41">
        <v>9</v>
      </c>
      <c r="T123" s="42">
        <v>1400</v>
      </c>
      <c r="U123" s="40">
        <f>Tabela1[[#This Row],[Qtd Opção 3]]*Tabela1[[#This Row],[Custo unitário 3 (R$)]]</f>
        <v>12600</v>
      </c>
      <c r="V123" s="41">
        <v>11</v>
      </c>
      <c r="W123" s="41">
        <v>3</v>
      </c>
      <c r="X123" s="43">
        <v>8324.1299999999992</v>
      </c>
      <c r="Y123" s="33">
        <f t="shared" si="1"/>
        <v>24972.39</v>
      </c>
    </row>
    <row r="124" spans="1:25" ht="28.5" customHeight="1" x14ac:dyDescent="0.25">
      <c r="A124" s="29">
        <v>79</v>
      </c>
      <c r="B124" s="36" t="s">
        <v>113</v>
      </c>
      <c r="C124" s="37" t="s">
        <v>191</v>
      </c>
      <c r="D124" s="37" t="s">
        <v>192</v>
      </c>
      <c r="E124" s="29" t="s">
        <v>63</v>
      </c>
      <c r="F124" s="29" t="s">
        <v>63</v>
      </c>
      <c r="G124" s="26" t="s">
        <v>13</v>
      </c>
      <c r="H124" s="38">
        <v>108.4</v>
      </c>
      <c r="I124" s="39">
        <v>9</v>
      </c>
      <c r="J124" s="40">
        <v>739.38</v>
      </c>
      <c r="K124" s="31">
        <f>Tabela1[[#This Row],[Custo unitário (R$)]]*Tabela1[[#This Row],[Qtd Opção 1]]</f>
        <v>6654.42</v>
      </c>
      <c r="L124" s="26" t="s">
        <v>211</v>
      </c>
      <c r="M124" s="41">
        <v>140</v>
      </c>
      <c r="N124" s="41">
        <v>9</v>
      </c>
      <c r="O124" s="42">
        <v>761.07</v>
      </c>
      <c r="P124" s="31">
        <f>Tabela1[[#This Row],[Qtd Opção 2]]*Tabela1[[#This Row],[Custo unitário (R$)2]]</f>
        <v>6849.63</v>
      </c>
      <c r="Q124" s="26" t="s">
        <v>56</v>
      </c>
      <c r="R124" s="41">
        <v>150</v>
      </c>
      <c r="S124" s="41">
        <v>9</v>
      </c>
      <c r="T124" s="42">
        <v>1400</v>
      </c>
      <c r="U124" s="40">
        <f>Tabela1[[#This Row],[Qtd Opção 3]]*Tabela1[[#This Row],[Custo unitário 3 (R$)]]</f>
        <v>12600</v>
      </c>
      <c r="V124" s="41">
        <v>11</v>
      </c>
      <c r="W124" s="41">
        <v>3</v>
      </c>
      <c r="X124" s="43">
        <v>8324.1299999999992</v>
      </c>
      <c r="Y124" s="33">
        <f t="shared" si="1"/>
        <v>24972.39</v>
      </c>
    </row>
    <row r="125" spans="1:25" ht="28.5" customHeight="1" x14ac:dyDescent="0.25">
      <c r="A125" s="29">
        <v>80</v>
      </c>
      <c r="B125" s="36" t="s">
        <v>114</v>
      </c>
      <c r="C125" s="37"/>
      <c r="D125" s="37"/>
      <c r="E125" s="29" t="s">
        <v>63</v>
      </c>
      <c r="F125" s="29" t="s">
        <v>63</v>
      </c>
      <c r="G125" s="26" t="s">
        <v>13</v>
      </c>
      <c r="H125" s="38">
        <v>108.4</v>
      </c>
      <c r="I125" s="39">
        <v>9</v>
      </c>
      <c r="J125" s="40">
        <v>739.38</v>
      </c>
      <c r="K125" s="31">
        <f>Tabela1[[#This Row],[Custo unitário (R$)]]*Tabela1[[#This Row],[Qtd Opção 1]]</f>
        <v>6654.42</v>
      </c>
      <c r="L125" s="26" t="s">
        <v>211</v>
      </c>
      <c r="M125" s="41">
        <v>140</v>
      </c>
      <c r="N125" s="41">
        <v>9</v>
      </c>
      <c r="O125" s="42">
        <v>761.07</v>
      </c>
      <c r="P125" s="31">
        <f>Tabela1[[#This Row],[Qtd Opção 2]]*Tabela1[[#This Row],[Custo unitário (R$)2]]</f>
        <v>6849.63</v>
      </c>
      <c r="Q125" s="26" t="s">
        <v>56</v>
      </c>
      <c r="R125" s="41">
        <v>150</v>
      </c>
      <c r="S125" s="41">
        <v>9</v>
      </c>
      <c r="T125" s="42">
        <v>1400</v>
      </c>
      <c r="U125" s="40">
        <f>Tabela1[[#This Row],[Qtd Opção 3]]*Tabela1[[#This Row],[Custo unitário 3 (R$)]]</f>
        <v>12600</v>
      </c>
      <c r="V125" s="41">
        <v>11</v>
      </c>
      <c r="W125" s="41">
        <v>3</v>
      </c>
      <c r="X125" s="43">
        <v>8324.1299999999992</v>
      </c>
      <c r="Y125" s="33">
        <f t="shared" si="1"/>
        <v>24972.39</v>
      </c>
    </row>
    <row r="126" spans="1:25" ht="28.5" customHeight="1" x14ac:dyDescent="0.25">
      <c r="A126" s="29">
        <v>81</v>
      </c>
      <c r="B126" s="36" t="s">
        <v>115</v>
      </c>
      <c r="C126" s="37" t="s">
        <v>193</v>
      </c>
      <c r="D126" s="37" t="s">
        <v>194</v>
      </c>
      <c r="E126" s="29" t="s">
        <v>63</v>
      </c>
      <c r="F126" s="29" t="s">
        <v>63</v>
      </c>
      <c r="G126" s="26" t="s">
        <v>13</v>
      </c>
      <c r="H126" s="38">
        <v>108.4</v>
      </c>
      <c r="I126" s="39">
        <v>9</v>
      </c>
      <c r="J126" s="40">
        <v>739.38</v>
      </c>
      <c r="K126" s="31">
        <f>Tabela1[[#This Row],[Custo unitário (R$)]]*Tabela1[[#This Row],[Qtd Opção 1]]</f>
        <v>6654.42</v>
      </c>
      <c r="L126" s="26" t="s">
        <v>211</v>
      </c>
      <c r="M126" s="41">
        <v>140</v>
      </c>
      <c r="N126" s="41">
        <v>9</v>
      </c>
      <c r="O126" s="42">
        <v>761.07</v>
      </c>
      <c r="P126" s="31">
        <f>Tabela1[[#This Row],[Qtd Opção 2]]*Tabela1[[#This Row],[Custo unitário (R$)2]]</f>
        <v>6849.63</v>
      </c>
      <c r="Q126" s="26" t="s">
        <v>56</v>
      </c>
      <c r="R126" s="41">
        <v>150</v>
      </c>
      <c r="S126" s="41">
        <v>9</v>
      </c>
      <c r="T126" s="42">
        <v>1400</v>
      </c>
      <c r="U126" s="40">
        <f>Tabela1[[#This Row],[Qtd Opção 3]]*Tabela1[[#This Row],[Custo unitário 3 (R$)]]</f>
        <v>12600</v>
      </c>
      <c r="V126" s="41">
        <v>11</v>
      </c>
      <c r="W126" s="41">
        <v>3</v>
      </c>
      <c r="X126" s="43">
        <v>8324.1299999999992</v>
      </c>
      <c r="Y126" s="33">
        <f t="shared" si="1"/>
        <v>24972.39</v>
      </c>
    </row>
    <row r="127" spans="1:25" ht="28.5" customHeight="1" x14ac:dyDescent="0.25">
      <c r="A127" s="29">
        <v>82</v>
      </c>
      <c r="B127" s="36" t="s">
        <v>116</v>
      </c>
      <c r="C127" s="37"/>
      <c r="D127" s="37"/>
      <c r="E127" s="29" t="s">
        <v>63</v>
      </c>
      <c r="F127" s="29" t="s">
        <v>63</v>
      </c>
      <c r="G127" s="26" t="s">
        <v>13</v>
      </c>
      <c r="H127" s="38">
        <v>108.4</v>
      </c>
      <c r="I127" s="39">
        <v>9</v>
      </c>
      <c r="J127" s="40">
        <v>739.38</v>
      </c>
      <c r="K127" s="31">
        <f>Tabela1[[#This Row],[Custo unitário (R$)]]*Tabela1[[#This Row],[Qtd Opção 1]]</f>
        <v>6654.42</v>
      </c>
      <c r="L127" s="26" t="s">
        <v>211</v>
      </c>
      <c r="M127" s="41">
        <v>140</v>
      </c>
      <c r="N127" s="41">
        <v>9</v>
      </c>
      <c r="O127" s="42">
        <v>761.07</v>
      </c>
      <c r="P127" s="31">
        <f>Tabela1[[#This Row],[Qtd Opção 2]]*Tabela1[[#This Row],[Custo unitário (R$)2]]</f>
        <v>6849.63</v>
      </c>
      <c r="Q127" s="26" t="s">
        <v>56</v>
      </c>
      <c r="R127" s="41">
        <v>150</v>
      </c>
      <c r="S127" s="41">
        <v>9</v>
      </c>
      <c r="T127" s="42">
        <v>1400</v>
      </c>
      <c r="U127" s="40">
        <f>Tabela1[[#This Row],[Qtd Opção 3]]*Tabela1[[#This Row],[Custo unitário 3 (R$)]]</f>
        <v>12600</v>
      </c>
      <c r="V127" s="41">
        <v>11</v>
      </c>
      <c r="W127" s="41">
        <v>3</v>
      </c>
      <c r="X127" s="43">
        <v>8324.1299999999992</v>
      </c>
      <c r="Y127" s="33">
        <f t="shared" si="1"/>
        <v>24972.39</v>
      </c>
    </row>
    <row r="128" spans="1:25" ht="28.5" customHeight="1" x14ac:dyDescent="0.25">
      <c r="A128" s="29">
        <v>83</v>
      </c>
      <c r="B128" s="36" t="s">
        <v>117</v>
      </c>
      <c r="C128" s="37"/>
      <c r="D128" s="37"/>
      <c r="E128" s="29" t="s">
        <v>63</v>
      </c>
      <c r="F128" s="29" t="s">
        <v>63</v>
      </c>
      <c r="G128" s="26" t="s">
        <v>13</v>
      </c>
      <c r="H128" s="38">
        <v>108.4</v>
      </c>
      <c r="I128" s="39">
        <v>9</v>
      </c>
      <c r="J128" s="40">
        <v>739.38</v>
      </c>
      <c r="K128" s="31">
        <f>Tabela1[[#This Row],[Custo unitário (R$)]]*Tabela1[[#This Row],[Qtd Opção 1]]</f>
        <v>6654.42</v>
      </c>
      <c r="L128" s="26" t="s">
        <v>211</v>
      </c>
      <c r="M128" s="41">
        <v>140</v>
      </c>
      <c r="N128" s="41">
        <v>9</v>
      </c>
      <c r="O128" s="42">
        <v>761.07</v>
      </c>
      <c r="P128" s="31">
        <f>Tabela1[[#This Row],[Qtd Opção 2]]*Tabela1[[#This Row],[Custo unitário (R$)2]]</f>
        <v>6849.63</v>
      </c>
      <c r="Q128" s="26" t="s">
        <v>56</v>
      </c>
      <c r="R128" s="41">
        <v>150</v>
      </c>
      <c r="S128" s="41">
        <v>9</v>
      </c>
      <c r="T128" s="42">
        <v>1400</v>
      </c>
      <c r="U128" s="40">
        <f>Tabela1[[#This Row],[Qtd Opção 3]]*Tabela1[[#This Row],[Custo unitário 3 (R$)]]</f>
        <v>12600</v>
      </c>
      <c r="V128" s="41">
        <v>11</v>
      </c>
      <c r="W128" s="41">
        <v>3</v>
      </c>
      <c r="X128" s="43">
        <v>8324.1299999999992</v>
      </c>
      <c r="Y128" s="33">
        <f t="shared" si="1"/>
        <v>24972.39</v>
      </c>
    </row>
    <row r="129" spans="1:25" ht="28.5" customHeight="1" x14ac:dyDescent="0.25">
      <c r="A129" s="29">
        <v>84</v>
      </c>
      <c r="B129" s="36" t="s">
        <v>118</v>
      </c>
      <c r="C129" s="37"/>
      <c r="D129" s="37"/>
      <c r="E129" s="29" t="s">
        <v>63</v>
      </c>
      <c r="F129" s="29" t="s">
        <v>63</v>
      </c>
      <c r="G129" s="26" t="s">
        <v>13</v>
      </c>
      <c r="H129" s="38">
        <v>108.4</v>
      </c>
      <c r="I129" s="39">
        <v>9</v>
      </c>
      <c r="J129" s="40">
        <v>739.38</v>
      </c>
      <c r="K129" s="31">
        <f>Tabela1[[#This Row],[Custo unitário (R$)]]*Tabela1[[#This Row],[Qtd Opção 1]]</f>
        <v>6654.42</v>
      </c>
      <c r="L129" s="26" t="s">
        <v>211</v>
      </c>
      <c r="M129" s="41">
        <v>140</v>
      </c>
      <c r="N129" s="41">
        <v>9</v>
      </c>
      <c r="O129" s="42">
        <v>761.07</v>
      </c>
      <c r="P129" s="31">
        <f>Tabela1[[#This Row],[Qtd Opção 2]]*Tabela1[[#This Row],[Custo unitário (R$)2]]</f>
        <v>6849.63</v>
      </c>
      <c r="Q129" s="26" t="s">
        <v>56</v>
      </c>
      <c r="R129" s="41">
        <v>150</v>
      </c>
      <c r="S129" s="41">
        <v>9</v>
      </c>
      <c r="T129" s="42">
        <v>1400</v>
      </c>
      <c r="U129" s="40">
        <f>Tabela1[[#This Row],[Qtd Opção 3]]*Tabela1[[#This Row],[Custo unitário 3 (R$)]]</f>
        <v>12600</v>
      </c>
      <c r="V129" s="41">
        <v>11</v>
      </c>
      <c r="W129" s="41">
        <v>3</v>
      </c>
      <c r="X129" s="43">
        <v>8324.1299999999992</v>
      </c>
      <c r="Y129" s="33">
        <f t="shared" si="1"/>
        <v>24972.39</v>
      </c>
    </row>
    <row r="130" spans="1:25" ht="28.5" customHeight="1" x14ac:dyDescent="0.25">
      <c r="A130" s="29">
        <v>85</v>
      </c>
      <c r="B130" s="36" t="s">
        <v>119</v>
      </c>
      <c r="C130" s="37" t="s">
        <v>195</v>
      </c>
      <c r="D130" s="37" t="s">
        <v>196</v>
      </c>
      <c r="E130" s="29" t="s">
        <v>63</v>
      </c>
      <c r="F130" s="29" t="s">
        <v>63</v>
      </c>
      <c r="G130" s="26" t="s">
        <v>13</v>
      </c>
      <c r="H130" s="38">
        <v>108.4</v>
      </c>
      <c r="I130" s="39">
        <v>9</v>
      </c>
      <c r="J130" s="40">
        <v>739.38</v>
      </c>
      <c r="K130" s="31">
        <f>Tabela1[[#This Row],[Custo unitário (R$)]]*Tabela1[[#This Row],[Qtd Opção 1]]</f>
        <v>6654.42</v>
      </c>
      <c r="L130" s="26" t="s">
        <v>211</v>
      </c>
      <c r="M130" s="41">
        <v>140</v>
      </c>
      <c r="N130" s="41">
        <v>9</v>
      </c>
      <c r="O130" s="42">
        <v>761.07</v>
      </c>
      <c r="P130" s="31">
        <f>Tabela1[[#This Row],[Qtd Opção 2]]*Tabela1[[#This Row],[Custo unitário (R$)2]]</f>
        <v>6849.63</v>
      </c>
      <c r="Q130" s="26" t="s">
        <v>56</v>
      </c>
      <c r="R130" s="41">
        <v>150</v>
      </c>
      <c r="S130" s="41">
        <v>9</v>
      </c>
      <c r="T130" s="42">
        <v>1400</v>
      </c>
      <c r="U130" s="40">
        <f>Tabela1[[#This Row],[Qtd Opção 3]]*Tabela1[[#This Row],[Custo unitário 3 (R$)]]</f>
        <v>12600</v>
      </c>
      <c r="V130" s="41">
        <v>11</v>
      </c>
      <c r="W130" s="41">
        <v>3</v>
      </c>
      <c r="X130" s="43">
        <v>8324.1299999999992</v>
      </c>
      <c r="Y130" s="33">
        <f t="shared" si="1"/>
        <v>24972.39</v>
      </c>
    </row>
    <row r="131" spans="1:25" ht="28.5" customHeight="1" x14ac:dyDescent="0.25">
      <c r="A131" s="29">
        <v>86</v>
      </c>
      <c r="B131" s="36" t="s">
        <v>120</v>
      </c>
      <c r="C131" s="37" t="s">
        <v>197</v>
      </c>
      <c r="D131" s="37" t="s">
        <v>198</v>
      </c>
      <c r="E131" s="29" t="s">
        <v>63</v>
      </c>
      <c r="F131" s="29" t="s">
        <v>63</v>
      </c>
      <c r="G131" s="26" t="s">
        <v>13</v>
      </c>
      <c r="H131" s="38">
        <v>108.4</v>
      </c>
      <c r="I131" s="39">
        <v>9</v>
      </c>
      <c r="J131" s="40">
        <v>739.38</v>
      </c>
      <c r="K131" s="31">
        <f>Tabela1[[#This Row],[Custo unitário (R$)]]*Tabela1[[#This Row],[Qtd Opção 1]]</f>
        <v>6654.42</v>
      </c>
      <c r="L131" s="26" t="s">
        <v>211</v>
      </c>
      <c r="M131" s="41">
        <v>140</v>
      </c>
      <c r="N131" s="41">
        <v>9</v>
      </c>
      <c r="O131" s="42">
        <v>761.07</v>
      </c>
      <c r="P131" s="31">
        <f>Tabela1[[#This Row],[Qtd Opção 2]]*Tabela1[[#This Row],[Custo unitário (R$)2]]</f>
        <v>6849.63</v>
      </c>
      <c r="Q131" s="26" t="s">
        <v>56</v>
      </c>
      <c r="R131" s="41">
        <v>150</v>
      </c>
      <c r="S131" s="41">
        <v>9</v>
      </c>
      <c r="T131" s="42">
        <v>1400</v>
      </c>
      <c r="U131" s="40">
        <f>Tabela1[[#This Row],[Qtd Opção 3]]*Tabela1[[#This Row],[Custo unitário 3 (R$)]]</f>
        <v>12600</v>
      </c>
      <c r="V131" s="41">
        <v>11</v>
      </c>
      <c r="W131" s="41">
        <v>3</v>
      </c>
      <c r="X131" s="43">
        <v>8324.1299999999992</v>
      </c>
      <c r="Y131" s="33">
        <f t="shared" si="1"/>
        <v>24972.39</v>
      </c>
    </row>
    <row r="132" spans="1:25" ht="28.5" customHeight="1" x14ac:dyDescent="0.25">
      <c r="A132" s="29">
        <v>87</v>
      </c>
      <c r="B132" s="36" t="s">
        <v>121</v>
      </c>
      <c r="C132" s="37" t="s">
        <v>197</v>
      </c>
      <c r="D132" s="37" t="s">
        <v>198</v>
      </c>
      <c r="E132" s="29" t="s">
        <v>63</v>
      </c>
      <c r="F132" s="29" t="s">
        <v>63</v>
      </c>
      <c r="G132" s="26" t="s">
        <v>13</v>
      </c>
      <c r="H132" s="38">
        <v>108.4</v>
      </c>
      <c r="I132" s="39">
        <v>9</v>
      </c>
      <c r="J132" s="40">
        <v>739.38</v>
      </c>
      <c r="K132" s="31">
        <f>Tabela1[[#This Row],[Custo unitário (R$)]]*Tabela1[[#This Row],[Qtd Opção 1]]</f>
        <v>6654.42</v>
      </c>
      <c r="L132" s="26" t="s">
        <v>211</v>
      </c>
      <c r="M132" s="41">
        <v>140</v>
      </c>
      <c r="N132" s="41">
        <v>9</v>
      </c>
      <c r="O132" s="42">
        <v>761.07</v>
      </c>
      <c r="P132" s="31">
        <f>Tabela1[[#This Row],[Qtd Opção 2]]*Tabela1[[#This Row],[Custo unitário (R$)2]]</f>
        <v>6849.63</v>
      </c>
      <c r="Q132" s="26" t="s">
        <v>56</v>
      </c>
      <c r="R132" s="41">
        <v>150</v>
      </c>
      <c r="S132" s="41">
        <v>9</v>
      </c>
      <c r="T132" s="42">
        <v>1400</v>
      </c>
      <c r="U132" s="40">
        <f>Tabela1[[#This Row],[Qtd Opção 3]]*Tabela1[[#This Row],[Custo unitário 3 (R$)]]</f>
        <v>12600</v>
      </c>
      <c r="V132" s="41">
        <v>11</v>
      </c>
      <c r="W132" s="41">
        <v>3</v>
      </c>
      <c r="X132" s="43">
        <v>8324.1299999999992</v>
      </c>
      <c r="Y132" s="33">
        <f t="shared" si="1"/>
        <v>24972.39</v>
      </c>
    </row>
    <row r="133" spans="1:25" ht="28.5" customHeight="1" x14ac:dyDescent="0.25">
      <c r="A133" s="29">
        <v>88</v>
      </c>
      <c r="B133" s="36" t="s">
        <v>122</v>
      </c>
      <c r="C133" s="37" t="s">
        <v>199</v>
      </c>
      <c r="D133" s="37" t="s">
        <v>200</v>
      </c>
      <c r="E133" s="29" t="s">
        <v>63</v>
      </c>
      <c r="F133" s="29" t="s">
        <v>63</v>
      </c>
      <c r="G133" s="26" t="s">
        <v>13</v>
      </c>
      <c r="H133" s="38">
        <v>108.4</v>
      </c>
      <c r="I133" s="39">
        <v>9</v>
      </c>
      <c r="J133" s="40">
        <v>739.38</v>
      </c>
      <c r="K133" s="31">
        <f>Tabela1[[#This Row],[Custo unitário (R$)]]*Tabela1[[#This Row],[Qtd Opção 1]]</f>
        <v>6654.42</v>
      </c>
      <c r="L133" s="26" t="s">
        <v>211</v>
      </c>
      <c r="M133" s="41">
        <v>140</v>
      </c>
      <c r="N133" s="41">
        <v>9</v>
      </c>
      <c r="O133" s="42">
        <v>761.07</v>
      </c>
      <c r="P133" s="31">
        <f>Tabela1[[#This Row],[Qtd Opção 2]]*Tabela1[[#This Row],[Custo unitário (R$)2]]</f>
        <v>6849.63</v>
      </c>
      <c r="Q133" s="26" t="s">
        <v>56</v>
      </c>
      <c r="R133" s="41">
        <v>150</v>
      </c>
      <c r="S133" s="41">
        <v>9</v>
      </c>
      <c r="T133" s="42">
        <v>1400</v>
      </c>
      <c r="U133" s="40">
        <f>Tabela1[[#This Row],[Qtd Opção 3]]*Tabela1[[#This Row],[Custo unitário 3 (R$)]]</f>
        <v>12600</v>
      </c>
      <c r="V133" s="41">
        <v>11</v>
      </c>
      <c r="W133" s="41">
        <v>3</v>
      </c>
      <c r="X133" s="43">
        <v>8324.1299999999992</v>
      </c>
      <c r="Y133" s="33">
        <f t="shared" si="1"/>
        <v>24972.39</v>
      </c>
    </row>
    <row r="134" spans="1:25" ht="28.5" customHeight="1" x14ac:dyDescent="0.25">
      <c r="A134" s="29">
        <v>89</v>
      </c>
      <c r="B134" s="36" t="s">
        <v>123</v>
      </c>
      <c r="C134" s="37" t="s">
        <v>201</v>
      </c>
      <c r="D134" s="37" t="s">
        <v>202</v>
      </c>
      <c r="E134" s="29" t="s">
        <v>63</v>
      </c>
      <c r="F134" s="29" t="s">
        <v>63</v>
      </c>
      <c r="G134" s="26" t="s">
        <v>13</v>
      </c>
      <c r="H134" s="38">
        <v>108.4</v>
      </c>
      <c r="I134" s="39">
        <v>9</v>
      </c>
      <c r="J134" s="40">
        <v>739.38</v>
      </c>
      <c r="K134" s="31">
        <f>Tabela1[[#This Row],[Custo unitário (R$)]]*Tabela1[[#This Row],[Qtd Opção 1]]</f>
        <v>6654.42</v>
      </c>
      <c r="L134" s="26" t="s">
        <v>211</v>
      </c>
      <c r="M134" s="41">
        <v>140</v>
      </c>
      <c r="N134" s="41">
        <v>9</v>
      </c>
      <c r="O134" s="42">
        <v>761.07</v>
      </c>
      <c r="P134" s="31">
        <f>Tabela1[[#This Row],[Qtd Opção 2]]*Tabela1[[#This Row],[Custo unitário (R$)2]]</f>
        <v>6849.63</v>
      </c>
      <c r="Q134" s="26" t="s">
        <v>56</v>
      </c>
      <c r="R134" s="41">
        <v>150</v>
      </c>
      <c r="S134" s="41">
        <v>9</v>
      </c>
      <c r="T134" s="42">
        <v>1400</v>
      </c>
      <c r="U134" s="40">
        <f>Tabela1[[#This Row],[Qtd Opção 3]]*Tabela1[[#This Row],[Custo unitário 3 (R$)]]</f>
        <v>12600</v>
      </c>
      <c r="V134" s="41">
        <v>11</v>
      </c>
      <c r="W134" s="41">
        <v>3</v>
      </c>
      <c r="X134" s="43">
        <v>8324.1299999999992</v>
      </c>
      <c r="Y134" s="33">
        <f t="shared" si="1"/>
        <v>24972.39</v>
      </c>
    </row>
    <row r="135" spans="1:25" ht="28.5" customHeight="1" x14ac:dyDescent="0.25">
      <c r="A135" s="29">
        <v>90</v>
      </c>
      <c r="B135" s="36" t="s">
        <v>124</v>
      </c>
      <c r="C135" s="37" t="s">
        <v>203</v>
      </c>
      <c r="D135" s="37" t="s">
        <v>204</v>
      </c>
      <c r="E135" s="29" t="s">
        <v>63</v>
      </c>
      <c r="F135" s="29" t="s">
        <v>63</v>
      </c>
      <c r="G135" s="26" t="s">
        <v>13</v>
      </c>
      <c r="H135" s="38">
        <v>108.4</v>
      </c>
      <c r="I135" s="39">
        <v>9</v>
      </c>
      <c r="J135" s="40">
        <v>739.38</v>
      </c>
      <c r="K135" s="31">
        <f>Tabela1[[#This Row],[Custo unitário (R$)]]*Tabela1[[#This Row],[Qtd Opção 1]]</f>
        <v>6654.42</v>
      </c>
      <c r="L135" s="26" t="s">
        <v>211</v>
      </c>
      <c r="M135" s="41">
        <v>140</v>
      </c>
      <c r="N135" s="41">
        <v>9</v>
      </c>
      <c r="O135" s="42">
        <v>761.07</v>
      </c>
      <c r="P135" s="31">
        <f>Tabela1[[#This Row],[Qtd Opção 2]]*Tabela1[[#This Row],[Custo unitário (R$)2]]</f>
        <v>6849.63</v>
      </c>
      <c r="Q135" s="26" t="s">
        <v>56</v>
      </c>
      <c r="R135" s="41">
        <v>150</v>
      </c>
      <c r="S135" s="41">
        <v>9</v>
      </c>
      <c r="T135" s="42">
        <v>1400</v>
      </c>
      <c r="U135" s="40">
        <f>Tabela1[[#This Row],[Qtd Opção 3]]*Tabela1[[#This Row],[Custo unitário 3 (R$)]]</f>
        <v>12600</v>
      </c>
      <c r="V135" s="41">
        <v>11</v>
      </c>
      <c r="W135" s="41">
        <v>3</v>
      </c>
      <c r="X135" s="43">
        <v>8324.1299999999992</v>
      </c>
      <c r="Y135" s="33">
        <f t="shared" si="1"/>
        <v>24972.39</v>
      </c>
    </row>
    <row r="136" spans="1:25" ht="28.5" customHeight="1" x14ac:dyDescent="0.25">
      <c r="A136" s="29">
        <v>91</v>
      </c>
      <c r="B136" s="36" t="s">
        <v>125</v>
      </c>
      <c r="C136" s="37" t="s">
        <v>205</v>
      </c>
      <c r="D136" s="37" t="s">
        <v>206</v>
      </c>
      <c r="E136" s="29" t="s">
        <v>63</v>
      </c>
      <c r="F136" s="29" t="s">
        <v>63</v>
      </c>
      <c r="G136" s="26" t="s">
        <v>13</v>
      </c>
      <c r="H136" s="38">
        <v>108.4</v>
      </c>
      <c r="I136" s="39">
        <v>9</v>
      </c>
      <c r="J136" s="40">
        <v>739.38</v>
      </c>
      <c r="K136" s="31">
        <f>Tabela1[[#This Row],[Custo unitário (R$)]]*Tabela1[[#This Row],[Qtd Opção 1]]</f>
        <v>6654.42</v>
      </c>
      <c r="L136" s="26" t="s">
        <v>211</v>
      </c>
      <c r="M136" s="41">
        <v>140</v>
      </c>
      <c r="N136" s="41">
        <v>9</v>
      </c>
      <c r="O136" s="42">
        <v>761.07</v>
      </c>
      <c r="P136" s="31">
        <f>Tabela1[[#This Row],[Qtd Opção 2]]*Tabela1[[#This Row],[Custo unitário (R$)2]]</f>
        <v>6849.63</v>
      </c>
      <c r="Q136" s="26" t="s">
        <v>56</v>
      </c>
      <c r="R136" s="41">
        <v>150</v>
      </c>
      <c r="S136" s="41">
        <v>9</v>
      </c>
      <c r="T136" s="42">
        <v>1400</v>
      </c>
      <c r="U136" s="40">
        <f>Tabela1[[#This Row],[Qtd Opção 3]]*Tabela1[[#This Row],[Custo unitário 3 (R$)]]</f>
        <v>12600</v>
      </c>
      <c r="V136" s="41">
        <v>11</v>
      </c>
      <c r="W136" s="41">
        <v>3</v>
      </c>
      <c r="X136" s="43">
        <v>8324.1299999999992</v>
      </c>
      <c r="Y136" s="33">
        <f t="shared" ref="Y136:Y166" si="2">X136*W136</f>
        <v>24972.39</v>
      </c>
    </row>
    <row r="137" spans="1:25" ht="28.5" customHeight="1" x14ac:dyDescent="0.25">
      <c r="A137" s="29">
        <v>92</v>
      </c>
      <c r="B137" s="36" t="s">
        <v>126</v>
      </c>
      <c r="C137" s="37"/>
      <c r="D137" s="37"/>
      <c r="E137" s="29" t="s">
        <v>63</v>
      </c>
      <c r="F137" s="29" t="s">
        <v>63</v>
      </c>
      <c r="G137" s="26" t="s">
        <v>13</v>
      </c>
      <c r="H137" s="38">
        <v>108.4</v>
      </c>
      <c r="I137" s="39">
        <v>9</v>
      </c>
      <c r="J137" s="40">
        <v>739.38</v>
      </c>
      <c r="K137" s="31">
        <f>Tabela1[[#This Row],[Custo unitário (R$)]]*Tabela1[[#This Row],[Qtd Opção 1]]</f>
        <v>6654.42</v>
      </c>
      <c r="L137" s="26" t="s">
        <v>211</v>
      </c>
      <c r="M137" s="41">
        <v>140</v>
      </c>
      <c r="N137" s="41">
        <v>9</v>
      </c>
      <c r="O137" s="42">
        <v>761.07</v>
      </c>
      <c r="P137" s="31">
        <f>Tabela1[[#This Row],[Qtd Opção 2]]*Tabela1[[#This Row],[Custo unitário (R$)2]]</f>
        <v>6849.63</v>
      </c>
      <c r="Q137" s="26" t="s">
        <v>56</v>
      </c>
      <c r="R137" s="41">
        <v>150</v>
      </c>
      <c r="S137" s="41">
        <v>9</v>
      </c>
      <c r="T137" s="42">
        <v>1400</v>
      </c>
      <c r="U137" s="40">
        <f>Tabela1[[#This Row],[Qtd Opção 3]]*Tabela1[[#This Row],[Custo unitário 3 (R$)]]</f>
        <v>12600</v>
      </c>
      <c r="V137" s="41">
        <v>11</v>
      </c>
      <c r="W137" s="41">
        <v>3</v>
      </c>
      <c r="X137" s="43">
        <v>8324.1299999999992</v>
      </c>
      <c r="Y137" s="33">
        <f t="shared" si="2"/>
        <v>24972.39</v>
      </c>
    </row>
    <row r="138" spans="1:25" ht="28.5" customHeight="1" x14ac:dyDescent="0.25">
      <c r="A138" s="29">
        <v>93</v>
      </c>
      <c r="B138" s="36" t="s">
        <v>127</v>
      </c>
      <c r="C138" s="37"/>
      <c r="D138" s="37"/>
      <c r="E138" s="29" t="s">
        <v>63</v>
      </c>
      <c r="F138" s="29" t="s">
        <v>63</v>
      </c>
      <c r="G138" s="26" t="s">
        <v>13</v>
      </c>
      <c r="H138" s="38">
        <v>108.4</v>
      </c>
      <c r="I138" s="39">
        <v>9</v>
      </c>
      <c r="J138" s="40">
        <v>739.38</v>
      </c>
      <c r="K138" s="31">
        <f>Tabela1[[#This Row],[Custo unitário (R$)]]*Tabela1[[#This Row],[Qtd Opção 1]]</f>
        <v>6654.42</v>
      </c>
      <c r="L138" s="26" t="s">
        <v>211</v>
      </c>
      <c r="M138" s="41">
        <v>140</v>
      </c>
      <c r="N138" s="41">
        <v>9</v>
      </c>
      <c r="O138" s="42">
        <v>761.07</v>
      </c>
      <c r="P138" s="31">
        <f>Tabela1[[#This Row],[Qtd Opção 2]]*Tabela1[[#This Row],[Custo unitário (R$)2]]</f>
        <v>6849.63</v>
      </c>
      <c r="Q138" s="26" t="s">
        <v>56</v>
      </c>
      <c r="R138" s="41">
        <v>150</v>
      </c>
      <c r="S138" s="41">
        <v>9</v>
      </c>
      <c r="T138" s="42">
        <v>1400</v>
      </c>
      <c r="U138" s="40">
        <f>Tabela1[[#This Row],[Qtd Opção 3]]*Tabela1[[#This Row],[Custo unitário 3 (R$)]]</f>
        <v>12600</v>
      </c>
      <c r="V138" s="41">
        <v>11</v>
      </c>
      <c r="W138" s="41">
        <v>3</v>
      </c>
      <c r="X138" s="43">
        <v>8324.1299999999992</v>
      </c>
      <c r="Y138" s="33">
        <f t="shared" si="2"/>
        <v>24972.39</v>
      </c>
    </row>
    <row r="139" spans="1:25" ht="28.5" customHeight="1" x14ac:dyDescent="0.25">
      <c r="A139" s="29">
        <v>94</v>
      </c>
      <c r="B139" s="36" t="s">
        <v>128</v>
      </c>
      <c r="C139" s="37"/>
      <c r="D139" s="37"/>
      <c r="E139" s="29" t="s">
        <v>63</v>
      </c>
      <c r="F139" s="29" t="s">
        <v>63</v>
      </c>
      <c r="G139" s="26" t="s">
        <v>13</v>
      </c>
      <c r="H139" s="38">
        <v>108.4</v>
      </c>
      <c r="I139" s="39">
        <v>9</v>
      </c>
      <c r="J139" s="40">
        <v>739.38</v>
      </c>
      <c r="K139" s="31">
        <f>Tabela1[[#This Row],[Custo unitário (R$)]]*Tabela1[[#This Row],[Qtd Opção 1]]</f>
        <v>6654.42</v>
      </c>
      <c r="L139" s="26" t="s">
        <v>211</v>
      </c>
      <c r="M139" s="41">
        <v>140</v>
      </c>
      <c r="N139" s="41">
        <v>9</v>
      </c>
      <c r="O139" s="42">
        <v>761.07</v>
      </c>
      <c r="P139" s="31">
        <f>Tabela1[[#This Row],[Qtd Opção 2]]*Tabela1[[#This Row],[Custo unitário (R$)2]]</f>
        <v>6849.63</v>
      </c>
      <c r="Q139" s="26" t="s">
        <v>56</v>
      </c>
      <c r="R139" s="41">
        <v>150</v>
      </c>
      <c r="S139" s="41">
        <v>9</v>
      </c>
      <c r="T139" s="42">
        <v>1400</v>
      </c>
      <c r="U139" s="40">
        <f>Tabela1[[#This Row],[Qtd Opção 3]]*Tabela1[[#This Row],[Custo unitário 3 (R$)]]</f>
        <v>12600</v>
      </c>
      <c r="V139" s="41">
        <v>11</v>
      </c>
      <c r="W139" s="41">
        <v>3</v>
      </c>
      <c r="X139" s="43">
        <v>8324.1299999999992</v>
      </c>
      <c r="Y139" s="33">
        <f t="shared" si="2"/>
        <v>24972.39</v>
      </c>
    </row>
    <row r="140" spans="1:25" ht="28.5" customHeight="1" x14ac:dyDescent="0.25">
      <c r="A140" s="29">
        <v>95</v>
      </c>
      <c r="B140" s="36" t="s">
        <v>129</v>
      </c>
      <c r="C140" s="37" t="s">
        <v>207</v>
      </c>
      <c r="D140" s="37" t="s">
        <v>208</v>
      </c>
      <c r="E140" s="29" t="s">
        <v>63</v>
      </c>
      <c r="F140" s="29" t="s">
        <v>63</v>
      </c>
      <c r="G140" s="26" t="s">
        <v>13</v>
      </c>
      <c r="H140" s="38">
        <v>108.4</v>
      </c>
      <c r="I140" s="39">
        <v>9</v>
      </c>
      <c r="J140" s="40">
        <v>739.38</v>
      </c>
      <c r="K140" s="31">
        <f>Tabela1[[#This Row],[Custo unitário (R$)]]*Tabela1[[#This Row],[Qtd Opção 1]]</f>
        <v>6654.42</v>
      </c>
      <c r="L140" s="26" t="s">
        <v>211</v>
      </c>
      <c r="M140" s="41">
        <v>140</v>
      </c>
      <c r="N140" s="41">
        <v>9</v>
      </c>
      <c r="O140" s="42">
        <v>761.07</v>
      </c>
      <c r="P140" s="31">
        <f>Tabela1[[#This Row],[Qtd Opção 2]]*Tabela1[[#This Row],[Custo unitário (R$)2]]</f>
        <v>6849.63</v>
      </c>
      <c r="Q140" s="26" t="s">
        <v>56</v>
      </c>
      <c r="R140" s="41">
        <v>150</v>
      </c>
      <c r="S140" s="41">
        <v>9</v>
      </c>
      <c r="T140" s="42">
        <v>1400</v>
      </c>
      <c r="U140" s="40">
        <f>Tabela1[[#This Row],[Qtd Opção 3]]*Tabela1[[#This Row],[Custo unitário 3 (R$)]]</f>
        <v>12600</v>
      </c>
      <c r="V140" s="41">
        <v>11</v>
      </c>
      <c r="W140" s="41">
        <v>3</v>
      </c>
      <c r="X140" s="43">
        <v>8324.1299999999992</v>
      </c>
      <c r="Y140" s="33">
        <f t="shared" si="2"/>
        <v>24972.39</v>
      </c>
    </row>
    <row r="141" spans="1:25" ht="28.5" customHeight="1" x14ac:dyDescent="0.25">
      <c r="A141" s="29">
        <v>96</v>
      </c>
      <c r="B141" s="36" t="s">
        <v>130</v>
      </c>
      <c r="C141" s="37" t="s">
        <v>209</v>
      </c>
      <c r="D141" s="37" t="s">
        <v>210</v>
      </c>
      <c r="E141" s="29" t="s">
        <v>63</v>
      </c>
      <c r="F141" s="29" t="s">
        <v>63</v>
      </c>
      <c r="G141" s="26" t="s">
        <v>13</v>
      </c>
      <c r="H141" s="38">
        <v>108.4</v>
      </c>
      <c r="I141" s="39">
        <v>9</v>
      </c>
      <c r="J141" s="40">
        <v>739.38</v>
      </c>
      <c r="K141" s="31">
        <f>Tabela1[[#This Row],[Custo unitário (R$)]]*Tabela1[[#This Row],[Qtd Opção 1]]</f>
        <v>6654.42</v>
      </c>
      <c r="L141" s="26" t="s">
        <v>211</v>
      </c>
      <c r="M141" s="41">
        <v>140</v>
      </c>
      <c r="N141" s="41">
        <v>9</v>
      </c>
      <c r="O141" s="42">
        <v>761.07</v>
      </c>
      <c r="P141" s="31">
        <f>Tabela1[[#This Row],[Qtd Opção 2]]*Tabela1[[#This Row],[Custo unitário (R$)2]]</f>
        <v>6849.63</v>
      </c>
      <c r="Q141" s="26" t="s">
        <v>56</v>
      </c>
      <c r="R141" s="41">
        <v>150</v>
      </c>
      <c r="S141" s="41">
        <v>9</v>
      </c>
      <c r="T141" s="42">
        <v>1400</v>
      </c>
      <c r="U141" s="40">
        <f>Tabela1[[#This Row],[Qtd Opção 3]]*Tabela1[[#This Row],[Custo unitário 3 (R$)]]</f>
        <v>12600</v>
      </c>
      <c r="V141" s="41">
        <v>11</v>
      </c>
      <c r="W141" s="41">
        <v>3</v>
      </c>
      <c r="X141" s="43">
        <v>8324.1299999999992</v>
      </c>
      <c r="Y141" s="33">
        <f t="shared" si="2"/>
        <v>24972.39</v>
      </c>
    </row>
    <row r="142" spans="1:25" ht="28.5" customHeight="1" x14ac:dyDescent="0.25">
      <c r="A142" s="13"/>
      <c r="B142" s="14" t="s">
        <v>212</v>
      </c>
      <c r="C142" s="15"/>
      <c r="D142" s="15"/>
      <c r="E142" s="13" t="s">
        <v>213</v>
      </c>
      <c r="F142" s="13">
        <v>58</v>
      </c>
      <c r="G142" s="8" t="s">
        <v>13</v>
      </c>
      <c r="H142" s="13">
        <v>30</v>
      </c>
      <c r="I142" s="13">
        <v>1</v>
      </c>
      <c r="J142" s="19">
        <v>483.54</v>
      </c>
      <c r="K142" s="9">
        <f>Tabela1[[#This Row],[Custo unitário (R$)]]*Tabela1[[#This Row],[Qtd Opção 1]]</f>
        <v>483.54</v>
      </c>
      <c r="L142" s="8" t="s">
        <v>211</v>
      </c>
      <c r="M142" s="13">
        <v>30</v>
      </c>
      <c r="N142" s="13">
        <v>1</v>
      </c>
      <c r="O142" s="20">
        <v>461.23</v>
      </c>
      <c r="P142" s="9">
        <f>Tabela1[[#This Row],[Qtd Opção 2]]*Tabela1[[#This Row],[Custo unitário (R$)2]]</f>
        <v>461.23</v>
      </c>
      <c r="Q142" s="8" t="s">
        <v>56</v>
      </c>
      <c r="R142" s="18">
        <v>30</v>
      </c>
      <c r="S142" s="13">
        <v>1</v>
      </c>
      <c r="T142" s="20">
        <v>745</v>
      </c>
      <c r="U142" s="16">
        <f>Tabela1[[#This Row],[Qtd Opção 3]]*Tabela1[[#This Row],[Custo unitário 3 (R$)]]</f>
        <v>745</v>
      </c>
      <c r="V142" s="17"/>
      <c r="W142" s="17"/>
      <c r="X142" s="12">
        <v>0</v>
      </c>
      <c r="Y142" s="10">
        <f t="shared" si="2"/>
        <v>0</v>
      </c>
    </row>
    <row r="143" spans="1:25" ht="28.5" customHeight="1" x14ac:dyDescent="0.25">
      <c r="A143" s="13"/>
      <c r="B143" s="14" t="s">
        <v>212</v>
      </c>
      <c r="C143" s="15"/>
      <c r="D143" s="15"/>
      <c r="E143" s="13" t="s">
        <v>65</v>
      </c>
      <c r="F143" s="13">
        <v>50</v>
      </c>
      <c r="G143" s="8" t="s">
        <v>13</v>
      </c>
      <c r="H143" s="13">
        <v>37</v>
      </c>
      <c r="I143" s="13">
        <v>1</v>
      </c>
      <c r="J143" s="19">
        <v>490.38</v>
      </c>
      <c r="K143" s="9">
        <f>Tabela1[[#This Row],[Custo unitário (R$)]]*Tabela1[[#This Row],[Qtd Opção 1]]</f>
        <v>490.38</v>
      </c>
      <c r="L143" s="8" t="s">
        <v>211</v>
      </c>
      <c r="M143" s="13">
        <v>40</v>
      </c>
      <c r="N143" s="13">
        <v>1</v>
      </c>
      <c r="O143" s="20">
        <v>470.36</v>
      </c>
      <c r="P143" s="9">
        <f>Tabela1[[#This Row],[Qtd Opção 2]]*Tabela1[[#This Row],[Custo unitário (R$)2]]</f>
        <v>470.36</v>
      </c>
      <c r="Q143" s="8" t="s">
        <v>56</v>
      </c>
      <c r="R143" s="18">
        <v>40</v>
      </c>
      <c r="S143" s="13">
        <v>1</v>
      </c>
      <c r="T143" s="20">
        <v>808</v>
      </c>
      <c r="U143" s="16">
        <f>Tabela1[[#This Row],[Qtd Opção 3]]*Tabela1[[#This Row],[Custo unitário 3 (R$)]]</f>
        <v>808</v>
      </c>
      <c r="V143" s="17"/>
      <c r="W143" s="17"/>
      <c r="X143" s="12">
        <v>0</v>
      </c>
      <c r="Y143" s="10">
        <f t="shared" si="2"/>
        <v>0</v>
      </c>
    </row>
    <row r="144" spans="1:25" ht="28.5" customHeight="1" x14ac:dyDescent="0.25">
      <c r="A144" s="13"/>
      <c r="B144" s="14" t="s">
        <v>212</v>
      </c>
      <c r="C144" s="15"/>
      <c r="D144" s="15"/>
      <c r="E144" s="13" t="s">
        <v>213</v>
      </c>
      <c r="F144" s="13">
        <v>15</v>
      </c>
      <c r="G144" s="8" t="s">
        <v>13</v>
      </c>
      <c r="H144" s="13">
        <v>30</v>
      </c>
      <c r="I144" s="13">
        <v>21</v>
      </c>
      <c r="J144" s="19">
        <v>483.54</v>
      </c>
      <c r="K144" s="9">
        <f>Tabela1[[#This Row],[Custo unitário (R$)]]*Tabela1[[#This Row],[Qtd Opção 1]]</f>
        <v>10154.34</v>
      </c>
      <c r="L144" s="8" t="s">
        <v>211</v>
      </c>
      <c r="M144" s="13">
        <v>30</v>
      </c>
      <c r="N144" s="13">
        <v>21</v>
      </c>
      <c r="O144" s="20">
        <v>461.23</v>
      </c>
      <c r="P144" s="9">
        <f>Tabela1[[#This Row],[Qtd Opção 2]]*Tabela1[[#This Row],[Custo unitário (R$)2]]</f>
        <v>9685.83</v>
      </c>
      <c r="Q144" s="8" t="s">
        <v>56</v>
      </c>
      <c r="R144" s="18">
        <v>30</v>
      </c>
      <c r="S144" s="13">
        <v>21</v>
      </c>
      <c r="T144" s="20">
        <v>745</v>
      </c>
      <c r="U144" s="16">
        <f>Tabela1[[#This Row],[Qtd Opção 3]]*Tabela1[[#This Row],[Custo unitário 3 (R$)]]</f>
        <v>15645</v>
      </c>
      <c r="V144" s="17"/>
      <c r="W144" s="17"/>
      <c r="X144" s="12">
        <v>0</v>
      </c>
      <c r="Y144" s="10">
        <f t="shared" si="2"/>
        <v>0</v>
      </c>
    </row>
    <row r="145" spans="1:25" ht="28.5" customHeight="1" x14ac:dyDescent="0.25">
      <c r="A145" s="13"/>
      <c r="B145" s="14" t="s">
        <v>212</v>
      </c>
      <c r="C145" s="15"/>
      <c r="D145" s="15"/>
      <c r="E145" s="13" t="s">
        <v>213</v>
      </c>
      <c r="F145" s="13">
        <v>20</v>
      </c>
      <c r="G145" s="8" t="s">
        <v>13</v>
      </c>
      <c r="H145" s="13">
        <v>30</v>
      </c>
      <c r="I145" s="13">
        <v>5</v>
      </c>
      <c r="J145" s="19">
        <v>483.54</v>
      </c>
      <c r="K145" s="9">
        <f>Tabela1[[#This Row],[Custo unitário (R$)]]*Tabela1[[#This Row],[Qtd Opção 1]]</f>
        <v>2417.7000000000003</v>
      </c>
      <c r="L145" s="8" t="s">
        <v>211</v>
      </c>
      <c r="M145" s="13">
        <v>30</v>
      </c>
      <c r="N145" s="13">
        <v>5</v>
      </c>
      <c r="O145" s="20">
        <v>461.23</v>
      </c>
      <c r="P145" s="9">
        <f>Tabela1[[#This Row],[Qtd Opção 2]]*Tabela1[[#This Row],[Custo unitário (R$)2]]</f>
        <v>2306.15</v>
      </c>
      <c r="Q145" s="8" t="s">
        <v>56</v>
      </c>
      <c r="R145" s="18">
        <v>30</v>
      </c>
      <c r="S145" s="13">
        <v>5</v>
      </c>
      <c r="T145" s="20">
        <v>745</v>
      </c>
      <c r="U145" s="16">
        <f>Tabela1[[#This Row],[Qtd Opção 3]]*Tabela1[[#This Row],[Custo unitário 3 (R$)]]</f>
        <v>3725</v>
      </c>
      <c r="V145" s="17"/>
      <c r="W145" s="17"/>
      <c r="X145" s="12">
        <v>0</v>
      </c>
      <c r="Y145" s="10">
        <f t="shared" si="2"/>
        <v>0</v>
      </c>
    </row>
    <row r="146" spans="1:25" ht="28.5" customHeight="1" x14ac:dyDescent="0.25">
      <c r="A146" s="13"/>
      <c r="B146" s="14" t="s">
        <v>212</v>
      </c>
      <c r="C146" s="15"/>
      <c r="D146" s="15"/>
      <c r="E146" s="13" t="s">
        <v>213</v>
      </c>
      <c r="F146" s="13">
        <v>30</v>
      </c>
      <c r="G146" s="8" t="s">
        <v>13</v>
      </c>
      <c r="H146" s="13">
        <v>30</v>
      </c>
      <c r="I146" s="13">
        <v>9</v>
      </c>
      <c r="J146" s="19">
        <v>483.54</v>
      </c>
      <c r="K146" s="9">
        <f>Tabela1[[#This Row],[Custo unitário (R$)]]*Tabela1[[#This Row],[Qtd Opção 1]]</f>
        <v>4351.8600000000006</v>
      </c>
      <c r="L146" s="8" t="s">
        <v>211</v>
      </c>
      <c r="M146" s="13">
        <v>30</v>
      </c>
      <c r="N146" s="13">
        <v>9</v>
      </c>
      <c r="O146" s="20">
        <v>461.23</v>
      </c>
      <c r="P146" s="9">
        <f>Tabela1[[#This Row],[Qtd Opção 2]]*Tabela1[[#This Row],[Custo unitário (R$)2]]</f>
        <v>4151.07</v>
      </c>
      <c r="Q146" s="8" t="s">
        <v>56</v>
      </c>
      <c r="R146" s="18">
        <v>30</v>
      </c>
      <c r="S146" s="13">
        <v>9</v>
      </c>
      <c r="T146" s="20">
        <v>745</v>
      </c>
      <c r="U146" s="16">
        <f>Tabela1[[#This Row],[Qtd Opção 3]]*Tabela1[[#This Row],[Custo unitário 3 (R$)]]</f>
        <v>6705</v>
      </c>
      <c r="V146" s="17"/>
      <c r="W146" s="17"/>
      <c r="X146" s="12">
        <v>0</v>
      </c>
      <c r="Y146" s="10">
        <f t="shared" si="2"/>
        <v>0</v>
      </c>
    </row>
    <row r="147" spans="1:25" ht="28.5" customHeight="1" x14ac:dyDescent="0.25">
      <c r="A147" s="13"/>
      <c r="B147" s="14" t="s">
        <v>212</v>
      </c>
      <c r="C147" s="15"/>
      <c r="D147" s="15"/>
      <c r="E147" s="13" t="s">
        <v>213</v>
      </c>
      <c r="F147" s="13">
        <v>35</v>
      </c>
      <c r="G147" s="8" t="s">
        <v>13</v>
      </c>
      <c r="H147" s="13">
        <v>30</v>
      </c>
      <c r="I147" s="13">
        <v>1</v>
      </c>
      <c r="J147" s="19">
        <v>483.54</v>
      </c>
      <c r="K147" s="9">
        <f>Tabela1[[#This Row],[Custo unitário (R$)]]*Tabela1[[#This Row],[Qtd Opção 1]]</f>
        <v>483.54</v>
      </c>
      <c r="L147" s="8" t="s">
        <v>211</v>
      </c>
      <c r="M147" s="13">
        <v>30</v>
      </c>
      <c r="N147" s="13">
        <v>1</v>
      </c>
      <c r="O147" s="20">
        <v>461.23</v>
      </c>
      <c r="P147" s="9">
        <f>Tabela1[[#This Row],[Qtd Opção 2]]*Tabela1[[#This Row],[Custo unitário (R$)2]]</f>
        <v>461.23</v>
      </c>
      <c r="Q147" s="8" t="s">
        <v>56</v>
      </c>
      <c r="R147" s="18">
        <v>30</v>
      </c>
      <c r="S147" s="13">
        <v>1</v>
      </c>
      <c r="T147" s="20">
        <v>745</v>
      </c>
      <c r="U147" s="16">
        <f>Tabela1[[#This Row],[Qtd Opção 3]]*Tabela1[[#This Row],[Custo unitário 3 (R$)]]</f>
        <v>745</v>
      </c>
      <c r="V147" s="17"/>
      <c r="W147" s="17"/>
      <c r="X147" s="12">
        <v>0</v>
      </c>
      <c r="Y147" s="10">
        <f t="shared" si="2"/>
        <v>0</v>
      </c>
    </row>
    <row r="148" spans="1:25" ht="28.5" customHeight="1" x14ac:dyDescent="0.25">
      <c r="A148" s="13"/>
      <c r="B148" s="14" t="s">
        <v>212</v>
      </c>
      <c r="C148" s="15"/>
      <c r="D148" s="15"/>
      <c r="E148" s="13" t="s">
        <v>213</v>
      </c>
      <c r="F148" s="13">
        <v>40</v>
      </c>
      <c r="G148" s="8" t="s">
        <v>13</v>
      </c>
      <c r="H148" s="13">
        <v>30</v>
      </c>
      <c r="I148" s="13">
        <v>9</v>
      </c>
      <c r="J148" s="19">
        <v>483.54</v>
      </c>
      <c r="K148" s="9">
        <f>Tabela1[[#This Row],[Custo unitário (R$)]]*Tabela1[[#This Row],[Qtd Opção 1]]</f>
        <v>4351.8600000000006</v>
      </c>
      <c r="L148" s="8" t="s">
        <v>211</v>
      </c>
      <c r="M148" s="13">
        <v>30</v>
      </c>
      <c r="N148" s="13">
        <v>9</v>
      </c>
      <c r="O148" s="20">
        <v>461.23</v>
      </c>
      <c r="P148" s="9">
        <f>Tabela1[[#This Row],[Qtd Opção 2]]*Tabela1[[#This Row],[Custo unitário (R$)2]]</f>
        <v>4151.07</v>
      </c>
      <c r="Q148" s="8" t="s">
        <v>56</v>
      </c>
      <c r="R148" s="18">
        <v>30</v>
      </c>
      <c r="S148" s="13">
        <v>9</v>
      </c>
      <c r="T148" s="20">
        <v>745</v>
      </c>
      <c r="U148" s="16">
        <f>Tabela1[[#This Row],[Qtd Opção 3]]*Tabela1[[#This Row],[Custo unitário 3 (R$)]]</f>
        <v>6705</v>
      </c>
      <c r="V148" s="17"/>
      <c r="W148" s="17"/>
      <c r="X148" s="12">
        <v>0</v>
      </c>
      <c r="Y148" s="10">
        <f t="shared" si="2"/>
        <v>0</v>
      </c>
    </row>
    <row r="149" spans="1:25" ht="28.5" customHeight="1" x14ac:dyDescent="0.25">
      <c r="A149" s="13"/>
      <c r="B149" s="14" t="s">
        <v>212</v>
      </c>
      <c r="C149" s="15"/>
      <c r="D149" s="15"/>
      <c r="E149" s="13" t="s">
        <v>213</v>
      </c>
      <c r="F149" s="13">
        <v>45</v>
      </c>
      <c r="G149" s="8" t="s">
        <v>13</v>
      </c>
      <c r="H149" s="13">
        <v>30</v>
      </c>
      <c r="I149" s="13">
        <v>45</v>
      </c>
      <c r="J149" s="19">
        <v>483.54</v>
      </c>
      <c r="K149" s="9">
        <f>Tabela1[[#This Row],[Custo unitário (R$)]]*Tabela1[[#This Row],[Qtd Opção 1]]</f>
        <v>21759.3</v>
      </c>
      <c r="L149" s="8" t="s">
        <v>211</v>
      </c>
      <c r="M149" s="13">
        <v>30</v>
      </c>
      <c r="N149" s="13">
        <v>45</v>
      </c>
      <c r="O149" s="20">
        <v>461.23</v>
      </c>
      <c r="P149" s="9">
        <f>Tabela1[[#This Row],[Qtd Opção 2]]*Tabela1[[#This Row],[Custo unitário (R$)2]]</f>
        <v>20755.350000000002</v>
      </c>
      <c r="Q149" s="8" t="s">
        <v>56</v>
      </c>
      <c r="R149" s="18">
        <v>30</v>
      </c>
      <c r="S149" s="13">
        <v>45</v>
      </c>
      <c r="T149" s="20">
        <v>745</v>
      </c>
      <c r="U149" s="16">
        <f>Tabela1[[#This Row],[Qtd Opção 3]]*Tabela1[[#This Row],[Custo unitário 3 (R$)]]</f>
        <v>33525</v>
      </c>
      <c r="V149" s="17"/>
      <c r="W149" s="17"/>
      <c r="X149" s="12">
        <v>0</v>
      </c>
      <c r="Y149" s="10">
        <f t="shared" si="2"/>
        <v>0</v>
      </c>
    </row>
    <row r="150" spans="1:25" ht="28.5" customHeight="1" x14ac:dyDescent="0.25">
      <c r="A150" s="13"/>
      <c r="B150" s="14" t="s">
        <v>212</v>
      </c>
      <c r="C150" s="15"/>
      <c r="D150" s="15"/>
      <c r="E150" s="13" t="s">
        <v>213</v>
      </c>
      <c r="F150" s="13">
        <v>55</v>
      </c>
      <c r="G150" s="8" t="s">
        <v>13</v>
      </c>
      <c r="H150" s="13">
        <v>30</v>
      </c>
      <c r="I150" s="13">
        <v>5</v>
      </c>
      <c r="J150" s="19">
        <v>483.54</v>
      </c>
      <c r="K150" s="9">
        <f>Tabela1[[#This Row],[Custo unitário (R$)]]*Tabela1[[#This Row],[Qtd Opção 1]]</f>
        <v>2417.7000000000003</v>
      </c>
      <c r="L150" s="8" t="s">
        <v>211</v>
      </c>
      <c r="M150" s="13">
        <v>30</v>
      </c>
      <c r="N150" s="13">
        <v>5</v>
      </c>
      <c r="O150" s="20">
        <v>461.23</v>
      </c>
      <c r="P150" s="9">
        <f>Tabela1[[#This Row],[Qtd Opção 2]]*Tabela1[[#This Row],[Custo unitário (R$)2]]</f>
        <v>2306.15</v>
      </c>
      <c r="Q150" s="8" t="s">
        <v>56</v>
      </c>
      <c r="R150" s="18">
        <v>30</v>
      </c>
      <c r="S150" s="13">
        <v>5</v>
      </c>
      <c r="T150" s="20">
        <v>745</v>
      </c>
      <c r="U150" s="16">
        <f>Tabela1[[#This Row],[Qtd Opção 3]]*Tabela1[[#This Row],[Custo unitário 3 (R$)]]</f>
        <v>3725</v>
      </c>
      <c r="V150" s="17"/>
      <c r="W150" s="17"/>
      <c r="X150" s="12">
        <v>0</v>
      </c>
      <c r="Y150" s="10">
        <f t="shared" si="2"/>
        <v>0</v>
      </c>
    </row>
    <row r="151" spans="1:25" ht="28.5" customHeight="1" x14ac:dyDescent="0.25">
      <c r="A151" s="13"/>
      <c r="B151" s="14" t="s">
        <v>212</v>
      </c>
      <c r="C151" s="15"/>
      <c r="D151" s="15"/>
      <c r="E151" s="13" t="s">
        <v>213</v>
      </c>
      <c r="F151" s="13">
        <v>59</v>
      </c>
      <c r="G151" s="8" t="s">
        <v>13</v>
      </c>
      <c r="H151" s="13">
        <v>30</v>
      </c>
      <c r="I151" s="13">
        <v>6</v>
      </c>
      <c r="J151" s="19">
        <v>483.54</v>
      </c>
      <c r="K151" s="9">
        <f>Tabela1[[#This Row],[Custo unitário (R$)]]*Tabela1[[#This Row],[Qtd Opção 1]]</f>
        <v>2901.2400000000002</v>
      </c>
      <c r="L151" s="8" t="s">
        <v>211</v>
      </c>
      <c r="M151" s="13">
        <v>30</v>
      </c>
      <c r="N151" s="13">
        <v>6</v>
      </c>
      <c r="O151" s="20">
        <v>461.23</v>
      </c>
      <c r="P151" s="9">
        <f>Tabela1[[#This Row],[Qtd Opção 2]]*Tabela1[[#This Row],[Custo unitário (R$)2]]</f>
        <v>2767.38</v>
      </c>
      <c r="Q151" s="8" t="s">
        <v>56</v>
      </c>
      <c r="R151" s="18">
        <v>30</v>
      </c>
      <c r="S151" s="13">
        <v>6</v>
      </c>
      <c r="T151" s="20">
        <v>745</v>
      </c>
      <c r="U151" s="16">
        <f>Tabela1[[#This Row],[Qtd Opção 3]]*Tabela1[[#This Row],[Custo unitário 3 (R$)]]</f>
        <v>4470</v>
      </c>
      <c r="V151" s="17"/>
      <c r="W151" s="17"/>
      <c r="X151" s="12">
        <v>0</v>
      </c>
      <c r="Y151" s="10">
        <f t="shared" si="2"/>
        <v>0</v>
      </c>
    </row>
    <row r="152" spans="1:25" ht="28.5" customHeight="1" x14ac:dyDescent="0.25">
      <c r="A152" s="13"/>
      <c r="B152" s="14" t="s">
        <v>212</v>
      </c>
      <c r="C152" s="15"/>
      <c r="D152" s="15"/>
      <c r="E152" s="13" t="s">
        <v>213</v>
      </c>
      <c r="F152" s="13">
        <v>60</v>
      </c>
      <c r="G152" s="8" t="s">
        <v>13</v>
      </c>
      <c r="H152" s="13">
        <v>30</v>
      </c>
      <c r="I152" s="13">
        <v>25</v>
      </c>
      <c r="J152" s="19">
        <v>483.54</v>
      </c>
      <c r="K152" s="9">
        <f>Tabela1[[#This Row],[Custo unitário (R$)]]*Tabela1[[#This Row],[Qtd Opção 1]]</f>
        <v>12088.5</v>
      </c>
      <c r="L152" s="8" t="s">
        <v>211</v>
      </c>
      <c r="M152" s="13">
        <v>30</v>
      </c>
      <c r="N152" s="13">
        <v>25</v>
      </c>
      <c r="O152" s="20">
        <v>461.23</v>
      </c>
      <c r="P152" s="9">
        <f>Tabela1[[#This Row],[Qtd Opção 2]]*Tabela1[[#This Row],[Custo unitário (R$)2]]</f>
        <v>11530.75</v>
      </c>
      <c r="Q152" s="8" t="s">
        <v>56</v>
      </c>
      <c r="R152" s="18">
        <v>30</v>
      </c>
      <c r="S152" s="13">
        <v>25</v>
      </c>
      <c r="T152" s="20">
        <v>745</v>
      </c>
      <c r="U152" s="16">
        <f>Tabela1[[#This Row],[Qtd Opção 3]]*Tabela1[[#This Row],[Custo unitário 3 (R$)]]</f>
        <v>18625</v>
      </c>
      <c r="V152" s="17"/>
      <c r="W152" s="17"/>
      <c r="X152" s="12">
        <v>0</v>
      </c>
      <c r="Y152" s="10">
        <f t="shared" si="2"/>
        <v>0</v>
      </c>
    </row>
    <row r="153" spans="1:25" ht="28.5" customHeight="1" x14ac:dyDescent="0.25">
      <c r="A153" s="13"/>
      <c r="B153" s="14" t="s">
        <v>212</v>
      </c>
      <c r="C153" s="15"/>
      <c r="D153" s="15"/>
      <c r="E153" s="13" t="s">
        <v>213</v>
      </c>
      <c r="F153" s="13">
        <v>65</v>
      </c>
      <c r="G153" s="8" t="s">
        <v>13</v>
      </c>
      <c r="H153" s="13">
        <v>30</v>
      </c>
      <c r="I153" s="13">
        <v>8</v>
      </c>
      <c r="J153" s="19">
        <v>483.54</v>
      </c>
      <c r="K153" s="9">
        <f>Tabela1[[#This Row],[Custo unitário (R$)]]*Tabela1[[#This Row],[Qtd Opção 1]]</f>
        <v>3868.32</v>
      </c>
      <c r="L153" s="8" t="s">
        <v>211</v>
      </c>
      <c r="M153" s="13">
        <v>30</v>
      </c>
      <c r="N153" s="13">
        <v>8</v>
      </c>
      <c r="O153" s="20">
        <v>461.23</v>
      </c>
      <c r="P153" s="9">
        <f>Tabela1[[#This Row],[Qtd Opção 2]]*Tabela1[[#This Row],[Custo unitário (R$)2]]</f>
        <v>3689.84</v>
      </c>
      <c r="Q153" s="8" t="s">
        <v>56</v>
      </c>
      <c r="R153" s="18">
        <v>30</v>
      </c>
      <c r="S153" s="13">
        <v>8</v>
      </c>
      <c r="T153" s="20">
        <v>745</v>
      </c>
      <c r="U153" s="16">
        <f>Tabela1[[#This Row],[Qtd Opção 3]]*Tabela1[[#This Row],[Custo unitário 3 (R$)]]</f>
        <v>5960</v>
      </c>
      <c r="V153" s="17"/>
      <c r="W153" s="17"/>
      <c r="X153" s="12">
        <v>0</v>
      </c>
      <c r="Y153" s="10">
        <f t="shared" si="2"/>
        <v>0</v>
      </c>
    </row>
    <row r="154" spans="1:25" ht="28.5" customHeight="1" x14ac:dyDescent="0.25">
      <c r="A154" s="13"/>
      <c r="B154" s="14" t="s">
        <v>212</v>
      </c>
      <c r="C154" s="15"/>
      <c r="D154" s="15"/>
      <c r="E154" s="13" t="s">
        <v>213</v>
      </c>
      <c r="F154" s="13">
        <v>80</v>
      </c>
      <c r="G154" s="8" t="s">
        <v>13</v>
      </c>
      <c r="H154" s="13">
        <v>37</v>
      </c>
      <c r="I154" s="13">
        <v>1</v>
      </c>
      <c r="J154" s="19">
        <v>490.38</v>
      </c>
      <c r="K154" s="9">
        <f>Tabela1[[#This Row],[Custo unitário (R$)]]*Tabela1[[#This Row],[Qtd Opção 1]]</f>
        <v>490.38</v>
      </c>
      <c r="L154" s="8" t="s">
        <v>211</v>
      </c>
      <c r="M154" s="13">
        <v>40</v>
      </c>
      <c r="N154" s="13">
        <v>1</v>
      </c>
      <c r="O154" s="20">
        <v>470.36</v>
      </c>
      <c r="P154" s="9">
        <f>Tabela1[[#This Row],[Qtd Opção 2]]*Tabela1[[#This Row],[Custo unitário (R$)2]]</f>
        <v>470.36</v>
      </c>
      <c r="Q154" s="8" t="s">
        <v>56</v>
      </c>
      <c r="R154" s="18">
        <v>40</v>
      </c>
      <c r="S154" s="13">
        <v>1</v>
      </c>
      <c r="T154" s="20">
        <v>808</v>
      </c>
      <c r="U154" s="16">
        <f>Tabela1[[#This Row],[Qtd Opção 3]]*Tabela1[[#This Row],[Custo unitário 3 (R$)]]</f>
        <v>808</v>
      </c>
      <c r="V154" s="17"/>
      <c r="W154" s="17"/>
      <c r="X154" s="12">
        <v>0</v>
      </c>
      <c r="Y154" s="10">
        <f t="shared" si="2"/>
        <v>0</v>
      </c>
    </row>
    <row r="155" spans="1:25" ht="28.5" customHeight="1" x14ac:dyDescent="0.25">
      <c r="A155" s="13"/>
      <c r="B155" s="14" t="s">
        <v>212</v>
      </c>
      <c r="C155" s="15"/>
      <c r="D155" s="15"/>
      <c r="E155" s="13" t="s">
        <v>213</v>
      </c>
      <c r="F155" s="13">
        <v>85</v>
      </c>
      <c r="G155" s="8" t="s">
        <v>13</v>
      </c>
      <c r="H155" s="13">
        <v>37</v>
      </c>
      <c r="I155" s="13">
        <v>6</v>
      </c>
      <c r="J155" s="19">
        <v>490.38</v>
      </c>
      <c r="K155" s="9">
        <f>Tabela1[[#This Row],[Custo unitário (R$)]]*Tabela1[[#This Row],[Qtd Opção 1]]</f>
        <v>2942.2799999999997</v>
      </c>
      <c r="L155" s="8" t="s">
        <v>211</v>
      </c>
      <c r="M155" s="13">
        <v>40</v>
      </c>
      <c r="N155" s="13">
        <v>6</v>
      </c>
      <c r="O155" s="20">
        <v>470.36</v>
      </c>
      <c r="P155" s="9">
        <f>Tabela1[[#This Row],[Qtd Opção 2]]*Tabela1[[#This Row],[Custo unitário (R$)2]]</f>
        <v>2822.16</v>
      </c>
      <c r="Q155" s="8" t="s">
        <v>56</v>
      </c>
      <c r="R155" s="18">
        <v>40</v>
      </c>
      <c r="S155" s="13">
        <v>6</v>
      </c>
      <c r="T155" s="20">
        <v>808</v>
      </c>
      <c r="U155" s="16">
        <f>Tabela1[[#This Row],[Qtd Opção 3]]*Tabela1[[#This Row],[Custo unitário 3 (R$)]]</f>
        <v>4848</v>
      </c>
      <c r="V155" s="17"/>
      <c r="W155" s="17"/>
      <c r="X155" s="12">
        <v>0</v>
      </c>
      <c r="Y155" s="10">
        <f t="shared" si="2"/>
        <v>0</v>
      </c>
    </row>
    <row r="156" spans="1:25" ht="28.5" customHeight="1" x14ac:dyDescent="0.25">
      <c r="A156" s="13"/>
      <c r="B156" s="14" t="s">
        <v>212</v>
      </c>
      <c r="C156" s="15"/>
      <c r="D156" s="15"/>
      <c r="E156" s="13" t="s">
        <v>214</v>
      </c>
      <c r="F156" s="13">
        <v>50</v>
      </c>
      <c r="G156" s="8" t="s">
        <v>13</v>
      </c>
      <c r="H156" s="13">
        <v>30</v>
      </c>
      <c r="I156" s="13">
        <v>4</v>
      </c>
      <c r="J156" s="19">
        <v>483.54</v>
      </c>
      <c r="K156" s="9">
        <f>Tabela1[[#This Row],[Custo unitário (R$)]]*Tabela1[[#This Row],[Qtd Opção 1]]</f>
        <v>1934.16</v>
      </c>
      <c r="L156" s="8" t="s">
        <v>211</v>
      </c>
      <c r="M156" s="13">
        <v>30</v>
      </c>
      <c r="N156" s="13">
        <v>4</v>
      </c>
      <c r="O156" s="20">
        <v>461.23</v>
      </c>
      <c r="P156" s="9">
        <f>Tabela1[[#This Row],[Qtd Opção 2]]*Tabela1[[#This Row],[Custo unitário (R$)2]]</f>
        <v>1844.92</v>
      </c>
      <c r="Q156" s="8" t="s">
        <v>56</v>
      </c>
      <c r="R156" s="18">
        <v>30</v>
      </c>
      <c r="S156" s="13">
        <v>4</v>
      </c>
      <c r="T156" s="20">
        <v>745</v>
      </c>
      <c r="U156" s="16">
        <f>Tabela1[[#This Row],[Qtd Opção 3]]*Tabela1[[#This Row],[Custo unitário 3 (R$)]]</f>
        <v>2980</v>
      </c>
      <c r="V156" s="17"/>
      <c r="W156" s="17"/>
      <c r="X156" s="12">
        <v>0</v>
      </c>
      <c r="Y156" s="10">
        <f t="shared" si="2"/>
        <v>0</v>
      </c>
    </row>
    <row r="157" spans="1:25" ht="28.5" customHeight="1" x14ac:dyDescent="0.25">
      <c r="A157" s="13"/>
      <c r="B157" s="14" t="s">
        <v>212</v>
      </c>
      <c r="C157" s="15"/>
      <c r="D157" s="15"/>
      <c r="E157" s="13" t="s">
        <v>214</v>
      </c>
      <c r="F157" s="13">
        <v>70</v>
      </c>
      <c r="G157" s="8" t="s">
        <v>13</v>
      </c>
      <c r="H157" s="13">
        <v>30</v>
      </c>
      <c r="I157" s="13">
        <v>2</v>
      </c>
      <c r="J157" s="19">
        <v>483.54</v>
      </c>
      <c r="K157" s="9">
        <f>Tabela1[[#This Row],[Custo unitário (R$)]]*Tabela1[[#This Row],[Qtd Opção 1]]</f>
        <v>967.08</v>
      </c>
      <c r="L157" s="8" t="s">
        <v>211</v>
      </c>
      <c r="M157" s="13">
        <v>30</v>
      </c>
      <c r="N157" s="13">
        <v>2</v>
      </c>
      <c r="O157" s="20">
        <v>461.23</v>
      </c>
      <c r="P157" s="9">
        <f>Tabela1[[#This Row],[Qtd Opção 2]]*Tabela1[[#This Row],[Custo unitário (R$)2]]</f>
        <v>922.46</v>
      </c>
      <c r="Q157" s="8" t="s">
        <v>56</v>
      </c>
      <c r="R157" s="18">
        <v>30</v>
      </c>
      <c r="S157" s="13">
        <v>2</v>
      </c>
      <c r="T157" s="20">
        <v>745</v>
      </c>
      <c r="U157" s="16">
        <f>Tabela1[[#This Row],[Qtd Opção 3]]*Tabela1[[#This Row],[Custo unitário 3 (R$)]]</f>
        <v>1490</v>
      </c>
      <c r="V157" s="17"/>
      <c r="W157" s="17"/>
      <c r="X157" s="12">
        <v>0</v>
      </c>
      <c r="Y157" s="10">
        <f t="shared" si="2"/>
        <v>0</v>
      </c>
    </row>
    <row r="158" spans="1:25" ht="28.5" customHeight="1" x14ac:dyDescent="0.25">
      <c r="A158" s="13"/>
      <c r="B158" s="14" t="s">
        <v>212</v>
      </c>
      <c r="C158" s="15"/>
      <c r="D158" s="15"/>
      <c r="E158" s="13" t="s">
        <v>214</v>
      </c>
      <c r="F158" s="13">
        <v>75</v>
      </c>
      <c r="G158" s="8" t="s">
        <v>13</v>
      </c>
      <c r="H158" s="13">
        <v>30</v>
      </c>
      <c r="I158" s="13">
        <v>1</v>
      </c>
      <c r="J158" s="19">
        <v>483.54</v>
      </c>
      <c r="K158" s="9">
        <f>Tabela1[[#This Row],[Custo unitário (R$)]]*Tabela1[[#This Row],[Qtd Opção 1]]</f>
        <v>483.54</v>
      </c>
      <c r="L158" s="8" t="s">
        <v>211</v>
      </c>
      <c r="M158" s="13">
        <v>30</v>
      </c>
      <c r="N158" s="13">
        <v>1</v>
      </c>
      <c r="O158" s="20">
        <v>461.23</v>
      </c>
      <c r="P158" s="9">
        <f>Tabela1[[#This Row],[Qtd Opção 2]]*Tabela1[[#This Row],[Custo unitário (R$)2]]</f>
        <v>461.23</v>
      </c>
      <c r="Q158" s="8" t="s">
        <v>56</v>
      </c>
      <c r="R158" s="18">
        <v>30</v>
      </c>
      <c r="S158" s="13">
        <v>1</v>
      </c>
      <c r="T158" s="20">
        <v>745</v>
      </c>
      <c r="U158" s="16">
        <f>Tabela1[[#This Row],[Qtd Opção 3]]*Tabela1[[#This Row],[Custo unitário 3 (R$)]]</f>
        <v>745</v>
      </c>
      <c r="V158" s="17"/>
      <c r="W158" s="17"/>
      <c r="X158" s="12">
        <v>0</v>
      </c>
      <c r="Y158" s="10">
        <f t="shared" si="2"/>
        <v>0</v>
      </c>
    </row>
    <row r="159" spans="1:25" ht="28.5" customHeight="1" x14ac:dyDescent="0.25">
      <c r="A159" s="13"/>
      <c r="B159" s="14" t="s">
        <v>212</v>
      </c>
      <c r="C159" s="15"/>
      <c r="D159" s="15"/>
      <c r="E159" s="13" t="s">
        <v>215</v>
      </c>
      <c r="F159" s="13">
        <v>15</v>
      </c>
      <c r="G159" s="8" t="s">
        <v>13</v>
      </c>
      <c r="H159" s="13">
        <v>30</v>
      </c>
      <c r="I159" s="13">
        <v>1</v>
      </c>
      <c r="J159" s="19">
        <v>483.54</v>
      </c>
      <c r="K159" s="9">
        <f>Tabela1[[#This Row],[Custo unitário (R$)]]*Tabela1[[#This Row],[Qtd Opção 1]]</f>
        <v>483.54</v>
      </c>
      <c r="L159" s="8" t="s">
        <v>211</v>
      </c>
      <c r="M159" s="13">
        <v>30</v>
      </c>
      <c r="N159" s="13">
        <v>1</v>
      </c>
      <c r="O159" s="20">
        <v>461.23</v>
      </c>
      <c r="P159" s="9">
        <f>Tabela1[[#This Row],[Qtd Opção 2]]*Tabela1[[#This Row],[Custo unitário (R$)2]]</f>
        <v>461.23</v>
      </c>
      <c r="Q159" s="8" t="s">
        <v>56</v>
      </c>
      <c r="R159" s="18">
        <v>30</v>
      </c>
      <c r="S159" s="13">
        <v>1</v>
      </c>
      <c r="T159" s="20">
        <v>745</v>
      </c>
      <c r="U159" s="16">
        <f>Tabela1[[#This Row],[Qtd Opção 3]]*Tabela1[[#This Row],[Custo unitário 3 (R$)]]</f>
        <v>745</v>
      </c>
      <c r="V159" s="17"/>
      <c r="W159" s="17"/>
      <c r="X159" s="12">
        <v>0</v>
      </c>
      <c r="Y159" s="10">
        <f t="shared" si="2"/>
        <v>0</v>
      </c>
    </row>
    <row r="160" spans="1:25" ht="28.5" customHeight="1" x14ac:dyDescent="0.25">
      <c r="A160" s="13"/>
      <c r="B160" s="14" t="s">
        <v>212</v>
      </c>
      <c r="C160" s="15"/>
      <c r="D160" s="15"/>
      <c r="E160" s="13" t="s">
        <v>215</v>
      </c>
      <c r="F160" s="13">
        <v>60</v>
      </c>
      <c r="G160" s="8" t="s">
        <v>13</v>
      </c>
      <c r="H160" s="13">
        <v>30</v>
      </c>
      <c r="I160" s="13">
        <v>291</v>
      </c>
      <c r="J160" s="19">
        <v>483.54</v>
      </c>
      <c r="K160" s="9">
        <f>Tabela1[[#This Row],[Custo unitário (R$)]]*Tabela1[[#This Row],[Qtd Opção 1]]</f>
        <v>140710.14000000001</v>
      </c>
      <c r="L160" s="8" t="s">
        <v>211</v>
      </c>
      <c r="M160" s="13">
        <v>30</v>
      </c>
      <c r="N160" s="13">
        <v>291</v>
      </c>
      <c r="O160" s="20">
        <v>461.23</v>
      </c>
      <c r="P160" s="9">
        <f>Tabela1[[#This Row],[Qtd Opção 2]]*Tabela1[[#This Row],[Custo unitário (R$)2]]</f>
        <v>134217.93</v>
      </c>
      <c r="Q160" s="8" t="s">
        <v>56</v>
      </c>
      <c r="R160" s="18">
        <v>30</v>
      </c>
      <c r="S160" s="13">
        <v>291</v>
      </c>
      <c r="T160" s="20">
        <v>745</v>
      </c>
      <c r="U160" s="16">
        <f>Tabela1[[#This Row],[Qtd Opção 3]]*Tabela1[[#This Row],[Custo unitário 3 (R$)]]</f>
        <v>216795</v>
      </c>
      <c r="V160" s="17"/>
      <c r="W160" s="17"/>
      <c r="X160" s="12">
        <v>0</v>
      </c>
      <c r="Y160" s="10">
        <f t="shared" si="2"/>
        <v>0</v>
      </c>
    </row>
    <row r="161" spans="1:25" ht="28.5" customHeight="1" x14ac:dyDescent="0.25">
      <c r="A161" s="13"/>
      <c r="B161" s="14" t="s">
        <v>212</v>
      </c>
      <c r="C161" s="15"/>
      <c r="D161" s="15"/>
      <c r="E161" s="13" t="s">
        <v>65</v>
      </c>
      <c r="F161" s="13">
        <v>9</v>
      </c>
      <c r="G161" s="8" t="s">
        <v>13</v>
      </c>
      <c r="H161" s="13">
        <v>30</v>
      </c>
      <c r="I161" s="13">
        <v>138</v>
      </c>
      <c r="J161" s="19">
        <v>483.54</v>
      </c>
      <c r="K161" s="9">
        <f>Tabela1[[#This Row],[Custo unitário (R$)]]*Tabela1[[#This Row],[Qtd Opção 1]]</f>
        <v>66728.52</v>
      </c>
      <c r="L161" s="8" t="s">
        <v>211</v>
      </c>
      <c r="M161" s="13">
        <v>30</v>
      </c>
      <c r="N161" s="13">
        <v>138</v>
      </c>
      <c r="O161" s="20">
        <v>461.23</v>
      </c>
      <c r="P161" s="9">
        <f>Tabela1[[#This Row],[Qtd Opção 2]]*Tabela1[[#This Row],[Custo unitário (R$)2]]</f>
        <v>63649.740000000005</v>
      </c>
      <c r="Q161" s="8" t="s">
        <v>56</v>
      </c>
      <c r="R161" s="18">
        <v>30</v>
      </c>
      <c r="S161" s="13">
        <v>138</v>
      </c>
      <c r="T161" s="20">
        <v>745</v>
      </c>
      <c r="U161" s="16">
        <f>Tabela1[[#This Row],[Qtd Opção 3]]*Tabela1[[#This Row],[Custo unitário 3 (R$)]]</f>
        <v>102810</v>
      </c>
      <c r="V161" s="17"/>
      <c r="W161" s="17"/>
      <c r="X161" s="12">
        <v>0</v>
      </c>
      <c r="Y161" s="10">
        <f t="shared" si="2"/>
        <v>0</v>
      </c>
    </row>
    <row r="162" spans="1:25" ht="28.5" customHeight="1" x14ac:dyDescent="0.25">
      <c r="A162" s="13"/>
      <c r="B162" s="14" t="s">
        <v>212</v>
      </c>
      <c r="C162" s="15"/>
      <c r="D162" s="15"/>
      <c r="E162" s="13" t="s">
        <v>65</v>
      </c>
      <c r="F162" s="13">
        <v>10</v>
      </c>
      <c r="G162" s="8" t="s">
        <v>13</v>
      </c>
      <c r="H162" s="13">
        <v>30</v>
      </c>
      <c r="I162" s="13">
        <v>2</v>
      </c>
      <c r="J162" s="19">
        <v>483.54</v>
      </c>
      <c r="K162" s="9">
        <f>Tabela1[[#This Row],[Custo unitário (R$)]]*Tabela1[[#This Row],[Qtd Opção 1]]</f>
        <v>967.08</v>
      </c>
      <c r="L162" s="8" t="s">
        <v>211</v>
      </c>
      <c r="M162" s="13">
        <v>30</v>
      </c>
      <c r="N162" s="13">
        <v>2</v>
      </c>
      <c r="O162" s="20">
        <v>461.23</v>
      </c>
      <c r="P162" s="9">
        <f>Tabela1[[#This Row],[Qtd Opção 2]]*Tabela1[[#This Row],[Custo unitário (R$)2]]</f>
        <v>922.46</v>
      </c>
      <c r="Q162" s="8" t="s">
        <v>56</v>
      </c>
      <c r="R162" s="18">
        <v>30</v>
      </c>
      <c r="S162" s="13">
        <v>2</v>
      </c>
      <c r="T162" s="20">
        <v>745</v>
      </c>
      <c r="U162" s="16">
        <f>Tabela1[[#This Row],[Qtd Opção 3]]*Tabela1[[#This Row],[Custo unitário 3 (R$)]]</f>
        <v>1490</v>
      </c>
      <c r="V162" s="17"/>
      <c r="W162" s="17"/>
      <c r="X162" s="12">
        <v>0</v>
      </c>
      <c r="Y162" s="10">
        <f t="shared" si="2"/>
        <v>0</v>
      </c>
    </row>
    <row r="163" spans="1:25" ht="28.5" customHeight="1" x14ac:dyDescent="0.25">
      <c r="A163" s="13"/>
      <c r="B163" s="14" t="s">
        <v>212</v>
      </c>
      <c r="C163" s="15"/>
      <c r="D163" s="15"/>
      <c r="E163" s="13" t="s">
        <v>65</v>
      </c>
      <c r="F163" s="13">
        <v>12</v>
      </c>
      <c r="G163" s="8" t="s">
        <v>13</v>
      </c>
      <c r="H163" s="13">
        <v>30</v>
      </c>
      <c r="I163" s="13">
        <v>497</v>
      </c>
      <c r="J163" s="19">
        <v>483.54</v>
      </c>
      <c r="K163" s="9">
        <f>Tabela1[[#This Row],[Custo unitário (R$)]]*Tabela1[[#This Row],[Qtd Opção 1]]</f>
        <v>240319.38</v>
      </c>
      <c r="L163" s="8" t="s">
        <v>211</v>
      </c>
      <c r="M163" s="13">
        <v>30</v>
      </c>
      <c r="N163" s="13">
        <v>497</v>
      </c>
      <c r="O163" s="20">
        <v>461.23</v>
      </c>
      <c r="P163" s="9">
        <f>Tabela1[[#This Row],[Qtd Opção 2]]*Tabela1[[#This Row],[Custo unitário (R$)2]]</f>
        <v>229231.31</v>
      </c>
      <c r="Q163" s="8" t="s">
        <v>56</v>
      </c>
      <c r="R163" s="18">
        <v>30</v>
      </c>
      <c r="S163" s="13">
        <v>497</v>
      </c>
      <c r="T163" s="20">
        <v>745</v>
      </c>
      <c r="U163" s="16">
        <f>Tabela1[[#This Row],[Qtd Opção 3]]*Tabela1[[#This Row],[Custo unitário 3 (R$)]]</f>
        <v>370265</v>
      </c>
      <c r="V163" s="17"/>
      <c r="W163" s="17"/>
      <c r="X163" s="12">
        <v>0</v>
      </c>
      <c r="Y163" s="10">
        <f t="shared" si="2"/>
        <v>0</v>
      </c>
    </row>
    <row r="164" spans="1:25" ht="28.5" customHeight="1" x14ac:dyDescent="0.25">
      <c r="A164" s="13"/>
      <c r="B164" s="14" t="s">
        <v>212</v>
      </c>
      <c r="C164" s="15"/>
      <c r="D164" s="15"/>
      <c r="E164" s="13" t="s">
        <v>65</v>
      </c>
      <c r="F164" s="13">
        <v>25</v>
      </c>
      <c r="G164" s="8" t="s">
        <v>13</v>
      </c>
      <c r="H164" s="13">
        <v>30</v>
      </c>
      <c r="I164" s="13">
        <v>5</v>
      </c>
      <c r="J164" s="19">
        <v>483.54</v>
      </c>
      <c r="K164" s="9">
        <f>Tabela1[[#This Row],[Custo unitário (R$)]]*Tabela1[[#This Row],[Qtd Opção 1]]</f>
        <v>2417.7000000000003</v>
      </c>
      <c r="L164" s="8" t="s">
        <v>211</v>
      </c>
      <c r="M164" s="13">
        <v>30</v>
      </c>
      <c r="N164" s="13">
        <v>5</v>
      </c>
      <c r="O164" s="20">
        <v>461.23</v>
      </c>
      <c r="P164" s="9">
        <f>Tabela1[[#This Row],[Qtd Opção 2]]*Tabela1[[#This Row],[Custo unitário (R$)2]]</f>
        <v>2306.15</v>
      </c>
      <c r="Q164" s="8" t="s">
        <v>56</v>
      </c>
      <c r="R164" s="18">
        <v>30</v>
      </c>
      <c r="S164" s="13">
        <v>5</v>
      </c>
      <c r="T164" s="20">
        <v>745</v>
      </c>
      <c r="U164" s="16">
        <f>Tabela1[[#This Row],[Qtd Opção 3]]*Tabela1[[#This Row],[Custo unitário 3 (R$)]]</f>
        <v>3725</v>
      </c>
      <c r="V164" s="17"/>
      <c r="W164" s="17"/>
      <c r="X164" s="12">
        <v>0</v>
      </c>
      <c r="Y164" s="10">
        <f t="shared" si="2"/>
        <v>0</v>
      </c>
    </row>
    <row r="165" spans="1:25" ht="28.5" customHeight="1" x14ac:dyDescent="0.25">
      <c r="A165" s="13"/>
      <c r="B165" s="14" t="s">
        <v>212</v>
      </c>
      <c r="C165" s="15"/>
      <c r="D165" s="15"/>
      <c r="E165" s="13" t="s">
        <v>65</v>
      </c>
      <c r="F165" s="13">
        <v>30</v>
      </c>
      <c r="G165" s="8" t="s">
        <v>13</v>
      </c>
      <c r="H165" s="13">
        <v>30</v>
      </c>
      <c r="I165" s="13">
        <v>1</v>
      </c>
      <c r="J165" s="19">
        <v>483.54</v>
      </c>
      <c r="K165" s="9">
        <f>Tabela1[[#This Row],[Custo unitário (R$)]]*Tabela1[[#This Row],[Qtd Opção 1]]</f>
        <v>483.54</v>
      </c>
      <c r="L165" s="8" t="s">
        <v>211</v>
      </c>
      <c r="M165" s="13">
        <v>30</v>
      </c>
      <c r="N165" s="13">
        <v>1</v>
      </c>
      <c r="O165" s="20">
        <v>461.23</v>
      </c>
      <c r="P165" s="9">
        <f>Tabela1[[#This Row],[Qtd Opção 2]]*Tabela1[[#This Row],[Custo unitário (R$)2]]</f>
        <v>461.23</v>
      </c>
      <c r="Q165" s="8" t="s">
        <v>56</v>
      </c>
      <c r="R165" s="18">
        <v>30</v>
      </c>
      <c r="S165" s="13">
        <v>1</v>
      </c>
      <c r="T165" s="20">
        <v>745</v>
      </c>
      <c r="U165" s="16">
        <f>Tabela1[[#This Row],[Qtd Opção 3]]*Tabela1[[#This Row],[Custo unitário 3 (R$)]]</f>
        <v>745</v>
      </c>
      <c r="V165" s="17"/>
      <c r="W165" s="17"/>
      <c r="X165" s="12">
        <v>0</v>
      </c>
      <c r="Y165" s="10">
        <f t="shared" si="2"/>
        <v>0</v>
      </c>
    </row>
    <row r="166" spans="1:25" ht="28.5" customHeight="1" x14ac:dyDescent="0.25">
      <c r="A166" s="13"/>
      <c r="B166" s="14" t="s">
        <v>212</v>
      </c>
      <c r="C166" s="15"/>
      <c r="D166" s="15"/>
      <c r="E166" s="13" t="s">
        <v>65</v>
      </c>
      <c r="F166" s="13">
        <v>50</v>
      </c>
      <c r="G166" s="8" t="s">
        <v>13</v>
      </c>
      <c r="H166" s="13">
        <v>37</v>
      </c>
      <c r="I166" s="13">
        <v>3</v>
      </c>
      <c r="J166" s="19">
        <v>490.38</v>
      </c>
      <c r="K166" s="9">
        <f>Tabela1[[#This Row],[Custo unitário (R$)]]*Tabela1[[#This Row],[Qtd Opção 1]]</f>
        <v>1471.1399999999999</v>
      </c>
      <c r="L166" s="8" t="s">
        <v>211</v>
      </c>
      <c r="M166" s="13">
        <v>40</v>
      </c>
      <c r="N166" s="13">
        <v>3</v>
      </c>
      <c r="O166" s="20">
        <v>470.36</v>
      </c>
      <c r="P166" s="9">
        <f>Tabela1[[#This Row],[Qtd Opção 2]]*Tabela1[[#This Row],[Custo unitário (R$)2]]</f>
        <v>1411.08</v>
      </c>
      <c r="Q166" s="8" t="s">
        <v>56</v>
      </c>
      <c r="R166" s="17"/>
      <c r="S166" s="13">
        <v>3</v>
      </c>
      <c r="T166" s="20">
        <v>808</v>
      </c>
      <c r="U166" s="16">
        <f>Tabela1[[#This Row],[Qtd Opção 3]]*Tabela1[[#This Row],[Custo unitário 3 (R$)]]</f>
        <v>2424</v>
      </c>
      <c r="V166" s="17"/>
      <c r="W166" s="17"/>
      <c r="X166" s="12">
        <v>0</v>
      </c>
      <c r="Y166" s="10">
        <f t="shared" si="2"/>
        <v>0</v>
      </c>
    </row>
    <row r="167" spans="1:25" ht="15.75" customHeight="1" x14ac:dyDescent="0.25">
      <c r="A167" s="13"/>
      <c r="B167" s="11"/>
      <c r="C167" s="11"/>
      <c r="D167" s="11"/>
      <c r="E167" s="13"/>
      <c r="F167" s="13"/>
      <c r="G167" s="8"/>
      <c r="H167" s="11"/>
      <c r="I167" s="11"/>
      <c r="J167" s="12"/>
      <c r="K167" s="12">
        <f>SUM(K7:K166)</f>
        <v>1496187.8600000022</v>
      </c>
      <c r="L167" s="8"/>
      <c r="M167" s="11"/>
      <c r="N167" s="11"/>
      <c r="O167" s="12"/>
      <c r="P167" s="12">
        <f>SUM(P7:P166)</f>
        <v>1435109.08</v>
      </c>
      <c r="Q167" s="12"/>
      <c r="R167" s="11"/>
      <c r="S167" s="11"/>
      <c r="T167" s="12"/>
      <c r="U167" s="12">
        <f>SUM(U7:U166)</f>
        <v>2270774.8200000003</v>
      </c>
      <c r="V167" s="11"/>
      <c r="W167" s="11"/>
      <c r="X167" s="12"/>
      <c r="Y167" s="12">
        <f>SUM(Y7:Y166)</f>
        <v>1917229.2199999974</v>
      </c>
    </row>
    <row r="168" spans="1:25" ht="15.75" customHeight="1" x14ac:dyDescent="0.25">
      <c r="H168" s="3"/>
      <c r="I168" s="2"/>
      <c r="J168" s="7"/>
      <c r="K168" s="7"/>
    </row>
    <row r="169" spans="1:25" ht="15.75" customHeight="1" x14ac:dyDescent="0.25">
      <c r="H169" s="3"/>
      <c r="I169" s="2"/>
      <c r="J169" s="7"/>
      <c r="K169" s="7"/>
    </row>
    <row r="170" spans="1:25" ht="15.75" customHeight="1" x14ac:dyDescent="0.25">
      <c r="H170" s="3"/>
      <c r="I170" s="2"/>
      <c r="J170" s="7"/>
      <c r="K170" s="7"/>
    </row>
    <row r="171" spans="1:25" ht="15.75" customHeight="1" x14ac:dyDescent="0.25">
      <c r="H171" s="3"/>
      <c r="I171" s="2"/>
      <c r="J171" s="7"/>
      <c r="K171" s="7"/>
    </row>
    <row r="172" spans="1:25" ht="15.75" customHeight="1" x14ac:dyDescent="0.25">
      <c r="H172" s="3"/>
      <c r="I172" s="2"/>
      <c r="J172" s="7"/>
      <c r="K172" s="7"/>
    </row>
    <row r="173" spans="1:25" ht="15.75" customHeight="1" x14ac:dyDescent="0.25">
      <c r="H173" s="3"/>
      <c r="I173" s="2"/>
      <c r="J173" s="7"/>
      <c r="K173" s="7"/>
    </row>
    <row r="174" spans="1:25" ht="15.75" customHeight="1" x14ac:dyDescent="0.25">
      <c r="H174" s="3"/>
      <c r="I174" s="2"/>
      <c r="J174" s="7"/>
      <c r="K174" s="7"/>
    </row>
    <row r="175" spans="1:25" ht="15.75" customHeight="1" x14ac:dyDescent="0.25">
      <c r="H175" s="3"/>
      <c r="I175" s="2"/>
      <c r="J175" s="7"/>
      <c r="K175" s="7"/>
    </row>
    <row r="176" spans="1:25" ht="15.75" customHeight="1" x14ac:dyDescent="0.25">
      <c r="H176" s="3"/>
      <c r="I176" s="2"/>
      <c r="J176" s="7"/>
      <c r="K176" s="7"/>
    </row>
    <row r="177" spans="8:11" ht="15.75" customHeight="1" x14ac:dyDescent="0.25">
      <c r="H177" s="3"/>
      <c r="I177" s="2"/>
      <c r="J177" s="7"/>
      <c r="K177" s="7"/>
    </row>
    <row r="178" spans="8:11" ht="15.75" customHeight="1" x14ac:dyDescent="0.25">
      <c r="H178" s="3"/>
      <c r="I178" s="2"/>
      <c r="J178" s="7"/>
      <c r="K178" s="7"/>
    </row>
    <row r="179" spans="8:11" ht="15.75" customHeight="1" x14ac:dyDescent="0.25">
      <c r="H179" s="3"/>
      <c r="I179" s="2"/>
      <c r="J179" s="7"/>
      <c r="K179" s="7"/>
    </row>
    <row r="180" spans="8:11" ht="15.75" customHeight="1" x14ac:dyDescent="0.25">
      <c r="H180" s="3"/>
      <c r="I180" s="2"/>
      <c r="J180" s="7"/>
      <c r="K180" s="7"/>
    </row>
    <row r="181" spans="8:11" ht="15.75" customHeight="1" x14ac:dyDescent="0.25">
      <c r="H181" s="3"/>
      <c r="I181" s="2"/>
      <c r="J181" s="7"/>
      <c r="K181" s="7"/>
    </row>
    <row r="182" spans="8:11" ht="15.75" customHeight="1" x14ac:dyDescent="0.25">
      <c r="H182" s="3"/>
      <c r="I182" s="2"/>
      <c r="J182" s="7"/>
      <c r="K182" s="7"/>
    </row>
    <row r="183" spans="8:11" ht="15.75" customHeight="1" x14ac:dyDescent="0.25">
      <c r="H183" s="3"/>
      <c r="I183" s="2"/>
      <c r="J183" s="7"/>
      <c r="K183" s="7"/>
    </row>
    <row r="184" spans="8:11" ht="15.75" customHeight="1" x14ac:dyDescent="0.25">
      <c r="H184" s="3"/>
      <c r="I184" s="2"/>
      <c r="J184" s="7"/>
      <c r="K184" s="7"/>
    </row>
    <row r="185" spans="8:11" ht="15.75" customHeight="1" x14ac:dyDescent="0.25">
      <c r="H185" s="3"/>
      <c r="I185" s="2"/>
      <c r="J185" s="7"/>
      <c r="K185" s="7"/>
    </row>
    <row r="186" spans="8:11" ht="15.75" customHeight="1" x14ac:dyDescent="0.25">
      <c r="H186" s="3"/>
      <c r="I186" s="2"/>
      <c r="J186" s="7"/>
      <c r="K186" s="7"/>
    </row>
    <row r="187" spans="8:11" ht="15.75" customHeight="1" x14ac:dyDescent="0.25">
      <c r="H187" s="3"/>
      <c r="I187" s="2"/>
      <c r="J187" s="7"/>
      <c r="K187" s="7"/>
    </row>
    <row r="188" spans="8:11" ht="15.75" customHeight="1" x14ac:dyDescent="0.25">
      <c r="H188" s="3"/>
      <c r="I188" s="2"/>
      <c r="J188" s="7"/>
      <c r="K188" s="7"/>
    </row>
    <row r="189" spans="8:11" ht="15.75" customHeight="1" x14ac:dyDescent="0.25">
      <c r="H189" s="3"/>
      <c r="I189" s="2"/>
      <c r="J189" s="7"/>
      <c r="K189" s="7"/>
    </row>
    <row r="190" spans="8:11" ht="15.75" customHeight="1" x14ac:dyDescent="0.25">
      <c r="H190" s="3"/>
      <c r="I190" s="2"/>
      <c r="J190" s="7"/>
      <c r="K190" s="7"/>
    </row>
    <row r="191" spans="8:11" ht="15.75" customHeight="1" x14ac:dyDescent="0.25">
      <c r="H191" s="3"/>
      <c r="I191" s="2"/>
      <c r="J191" s="7"/>
      <c r="K191" s="7"/>
    </row>
    <row r="192" spans="8:11" ht="15.75" customHeight="1" x14ac:dyDescent="0.25">
      <c r="H192" s="3"/>
      <c r="I192" s="2"/>
      <c r="J192" s="7"/>
      <c r="K192" s="7"/>
    </row>
    <row r="193" spans="8:11" ht="15.75" customHeight="1" x14ac:dyDescent="0.25">
      <c r="H193" s="3"/>
      <c r="I193" s="2"/>
      <c r="J193" s="7"/>
      <c r="K193" s="7"/>
    </row>
    <row r="194" spans="8:11" ht="15.75" customHeight="1" x14ac:dyDescent="0.25">
      <c r="H194" s="3"/>
      <c r="I194" s="2"/>
      <c r="J194" s="7"/>
      <c r="K194" s="7"/>
    </row>
    <row r="195" spans="8:11" ht="15.75" customHeight="1" x14ac:dyDescent="0.25">
      <c r="H195" s="3"/>
      <c r="I195" s="2"/>
      <c r="J195" s="7"/>
      <c r="K195" s="7"/>
    </row>
    <row r="196" spans="8:11" ht="15.75" customHeight="1" x14ac:dyDescent="0.25">
      <c r="H196" s="3"/>
      <c r="I196" s="2"/>
      <c r="J196" s="7"/>
      <c r="K196" s="7"/>
    </row>
    <row r="197" spans="8:11" ht="15.75" customHeight="1" x14ac:dyDescent="0.25">
      <c r="H197" s="3"/>
      <c r="I197" s="2"/>
      <c r="J197" s="7"/>
      <c r="K197" s="7"/>
    </row>
    <row r="198" spans="8:11" ht="15.75" customHeight="1" x14ac:dyDescent="0.25">
      <c r="H198" s="3"/>
      <c r="I198" s="2"/>
      <c r="J198" s="7"/>
      <c r="K198" s="7"/>
    </row>
    <row r="199" spans="8:11" ht="15.75" customHeight="1" x14ac:dyDescent="0.25">
      <c r="H199" s="3"/>
      <c r="I199" s="2"/>
      <c r="J199" s="7"/>
      <c r="K199" s="7"/>
    </row>
    <row r="200" spans="8:11" ht="15.75" customHeight="1" x14ac:dyDescent="0.25">
      <c r="H200" s="3"/>
      <c r="I200" s="2"/>
      <c r="J200" s="7"/>
      <c r="K200" s="7"/>
    </row>
    <row r="201" spans="8:11" ht="15.75" customHeight="1" x14ac:dyDescent="0.25">
      <c r="H201" s="3"/>
      <c r="I201" s="2"/>
      <c r="J201" s="7"/>
      <c r="K201" s="7"/>
    </row>
    <row r="202" spans="8:11" ht="15.75" customHeight="1" x14ac:dyDescent="0.25">
      <c r="H202" s="3"/>
      <c r="I202" s="2"/>
      <c r="J202" s="7"/>
      <c r="K202" s="7"/>
    </row>
    <row r="203" spans="8:11" ht="15.75" customHeight="1" x14ac:dyDescent="0.25">
      <c r="H203" s="3"/>
      <c r="I203" s="2"/>
      <c r="J203" s="7"/>
      <c r="K203" s="7"/>
    </row>
    <row r="204" spans="8:11" ht="15.75" customHeight="1" x14ac:dyDescent="0.25">
      <c r="H204" s="3"/>
      <c r="I204" s="2"/>
      <c r="J204" s="7"/>
      <c r="K204" s="7"/>
    </row>
    <row r="205" spans="8:11" ht="15.75" customHeight="1" x14ac:dyDescent="0.25">
      <c r="H205" s="3"/>
      <c r="I205" s="2"/>
      <c r="J205" s="7"/>
      <c r="K205" s="7"/>
    </row>
    <row r="206" spans="8:11" ht="15.75" customHeight="1" x14ac:dyDescent="0.25">
      <c r="H206" s="3"/>
      <c r="I206" s="2"/>
      <c r="J206" s="7"/>
      <c r="K206" s="7"/>
    </row>
    <row r="207" spans="8:11" ht="15.75" customHeight="1" x14ac:dyDescent="0.25">
      <c r="H207" s="3"/>
      <c r="I207" s="2"/>
      <c r="J207" s="7"/>
      <c r="K207" s="7"/>
    </row>
    <row r="208" spans="8:11" ht="15.75" customHeight="1" x14ac:dyDescent="0.25">
      <c r="H208" s="3"/>
      <c r="I208" s="2"/>
      <c r="J208" s="7"/>
      <c r="K208" s="7"/>
    </row>
    <row r="209" spans="8:11" ht="15.75" customHeight="1" x14ac:dyDescent="0.25">
      <c r="H209" s="3"/>
      <c r="I209" s="2"/>
      <c r="J209" s="7"/>
      <c r="K209" s="7"/>
    </row>
    <row r="210" spans="8:11" ht="15.75" customHeight="1" x14ac:dyDescent="0.25">
      <c r="H210" s="3"/>
      <c r="I210" s="2"/>
      <c r="J210" s="7"/>
      <c r="K210" s="7"/>
    </row>
    <row r="211" spans="8:11" ht="15.75" customHeight="1" x14ac:dyDescent="0.25">
      <c r="H211" s="3"/>
      <c r="I211" s="2"/>
      <c r="J211" s="7"/>
      <c r="K211" s="7"/>
    </row>
    <row r="212" spans="8:11" ht="15.75" customHeight="1" x14ac:dyDescent="0.25">
      <c r="H212" s="3"/>
      <c r="I212" s="2"/>
      <c r="J212" s="7"/>
      <c r="K212" s="7"/>
    </row>
    <row r="213" spans="8:11" ht="15.75" customHeight="1" x14ac:dyDescent="0.25">
      <c r="H213" s="3"/>
      <c r="I213" s="2"/>
      <c r="J213" s="7"/>
      <c r="K213" s="7"/>
    </row>
    <row r="214" spans="8:11" ht="15.75" customHeight="1" x14ac:dyDescent="0.25">
      <c r="H214" s="3"/>
      <c r="I214" s="2"/>
      <c r="J214" s="7"/>
      <c r="K214" s="7"/>
    </row>
    <row r="215" spans="8:11" ht="15.75" customHeight="1" x14ac:dyDescent="0.25">
      <c r="H215" s="3"/>
      <c r="I215" s="2"/>
      <c r="J215" s="7"/>
      <c r="K215" s="7"/>
    </row>
    <row r="216" spans="8:11" ht="15.75" customHeight="1" x14ac:dyDescent="0.25">
      <c r="H216" s="3"/>
      <c r="I216" s="2"/>
      <c r="J216" s="7"/>
      <c r="K216" s="7"/>
    </row>
    <row r="217" spans="8:11" ht="15.75" customHeight="1" x14ac:dyDescent="0.25">
      <c r="H217" s="3"/>
      <c r="I217" s="2"/>
      <c r="J217" s="7"/>
      <c r="K217" s="7"/>
    </row>
    <row r="218" spans="8:11" ht="15.75" customHeight="1" x14ac:dyDescent="0.25">
      <c r="H218" s="3"/>
      <c r="I218" s="2"/>
      <c r="J218" s="7"/>
      <c r="K218" s="7"/>
    </row>
    <row r="219" spans="8:11" ht="15.75" customHeight="1" x14ac:dyDescent="0.25">
      <c r="H219" s="3"/>
      <c r="I219" s="2"/>
      <c r="J219" s="7"/>
      <c r="K219" s="7"/>
    </row>
    <row r="220" spans="8:11" ht="15.75" customHeight="1" x14ac:dyDescent="0.25">
      <c r="H220" s="3"/>
      <c r="I220" s="2"/>
      <c r="J220" s="7"/>
      <c r="K220" s="7"/>
    </row>
    <row r="221" spans="8:11" ht="15.75" customHeight="1" x14ac:dyDescent="0.25">
      <c r="H221" s="3"/>
      <c r="I221" s="2"/>
      <c r="J221" s="7"/>
      <c r="K221" s="7"/>
    </row>
    <row r="222" spans="8:11" ht="15.75" customHeight="1" x14ac:dyDescent="0.25">
      <c r="H222" s="3"/>
      <c r="I222" s="2"/>
      <c r="J222" s="7"/>
      <c r="K222" s="7"/>
    </row>
    <row r="223" spans="8:11" ht="15.75" customHeight="1" x14ac:dyDescent="0.25">
      <c r="H223" s="3"/>
      <c r="I223" s="2"/>
      <c r="J223" s="7"/>
      <c r="K223" s="7"/>
    </row>
    <row r="224" spans="8:11" ht="15.75" customHeight="1" x14ac:dyDescent="0.25">
      <c r="H224" s="3"/>
      <c r="I224" s="2"/>
      <c r="J224" s="7"/>
      <c r="K224" s="7"/>
    </row>
    <row r="225" spans="8:11" ht="15.75" customHeight="1" x14ac:dyDescent="0.25">
      <c r="H225" s="3"/>
      <c r="I225" s="2"/>
      <c r="J225" s="7"/>
      <c r="K225" s="7"/>
    </row>
    <row r="226" spans="8:11" ht="15.75" customHeight="1" x14ac:dyDescent="0.25">
      <c r="H226" s="3"/>
      <c r="I226" s="2"/>
      <c r="J226" s="7"/>
      <c r="K226" s="7"/>
    </row>
    <row r="227" spans="8:11" ht="15.75" customHeight="1" x14ac:dyDescent="0.25">
      <c r="H227" s="3"/>
      <c r="I227" s="2"/>
      <c r="J227" s="7"/>
      <c r="K227" s="7"/>
    </row>
    <row r="228" spans="8:11" ht="15.75" customHeight="1" x14ac:dyDescent="0.25">
      <c r="H228" s="3"/>
      <c r="I228" s="2"/>
      <c r="J228" s="7"/>
      <c r="K228" s="7"/>
    </row>
    <row r="229" spans="8:11" ht="15.75" customHeight="1" x14ac:dyDescent="0.25">
      <c r="H229" s="3"/>
      <c r="I229" s="2"/>
      <c r="J229" s="7"/>
      <c r="K229" s="7"/>
    </row>
    <row r="230" spans="8:11" ht="15.75" customHeight="1" x14ac:dyDescent="0.25">
      <c r="H230" s="3"/>
      <c r="I230" s="2"/>
      <c r="J230" s="7"/>
      <c r="K230" s="7"/>
    </row>
    <row r="231" spans="8:11" ht="15.75" customHeight="1" x14ac:dyDescent="0.25">
      <c r="H231" s="3"/>
      <c r="I231" s="2"/>
      <c r="J231" s="7"/>
      <c r="K231" s="7"/>
    </row>
    <row r="232" spans="8:11" ht="15.75" customHeight="1" x14ac:dyDescent="0.25">
      <c r="H232" s="3"/>
      <c r="I232" s="2"/>
      <c r="J232" s="7"/>
      <c r="K232" s="7"/>
    </row>
    <row r="233" spans="8:11" ht="15.75" customHeight="1" x14ac:dyDescent="0.25">
      <c r="H233" s="3"/>
      <c r="I233" s="2"/>
      <c r="J233" s="7"/>
      <c r="K233" s="7"/>
    </row>
    <row r="234" spans="8:11" ht="15.75" customHeight="1" x14ac:dyDescent="0.25">
      <c r="H234" s="3"/>
      <c r="I234" s="2"/>
      <c r="J234" s="7"/>
      <c r="K234" s="7"/>
    </row>
    <row r="235" spans="8:11" ht="15.75" customHeight="1" x14ac:dyDescent="0.25">
      <c r="H235" s="3"/>
      <c r="I235" s="2"/>
      <c r="J235" s="7"/>
      <c r="K235" s="7"/>
    </row>
    <row r="236" spans="8:11" ht="15.75" customHeight="1" x14ac:dyDescent="0.25">
      <c r="H236" s="3"/>
      <c r="I236" s="2"/>
      <c r="J236" s="7"/>
      <c r="K236" s="7"/>
    </row>
    <row r="237" spans="8:11" ht="15.75" customHeight="1" x14ac:dyDescent="0.25">
      <c r="H237" s="3"/>
      <c r="I237" s="2"/>
      <c r="J237" s="7"/>
      <c r="K237" s="7"/>
    </row>
    <row r="238" spans="8:11" ht="15.75" customHeight="1" x14ac:dyDescent="0.25">
      <c r="H238" s="3"/>
      <c r="I238" s="2"/>
      <c r="J238" s="7"/>
      <c r="K238" s="7"/>
    </row>
    <row r="239" spans="8:11" ht="15.75" customHeight="1" x14ac:dyDescent="0.25">
      <c r="H239" s="3"/>
      <c r="I239" s="2"/>
      <c r="J239" s="7"/>
      <c r="K239" s="7"/>
    </row>
    <row r="240" spans="8:11" ht="15.75" customHeight="1" x14ac:dyDescent="0.25">
      <c r="H240" s="3"/>
      <c r="I240" s="2"/>
      <c r="J240" s="7"/>
      <c r="K240" s="7"/>
    </row>
    <row r="241" spans="8:11" ht="15.75" customHeight="1" x14ac:dyDescent="0.25">
      <c r="H241" s="3"/>
      <c r="I241" s="2"/>
      <c r="J241" s="7"/>
      <c r="K241" s="7"/>
    </row>
    <row r="242" spans="8:11" ht="15.75" customHeight="1" x14ac:dyDescent="0.25">
      <c r="H242" s="3"/>
      <c r="I242" s="2"/>
      <c r="J242" s="7"/>
      <c r="K242" s="7"/>
    </row>
    <row r="243" spans="8:11" ht="15.75" customHeight="1" x14ac:dyDescent="0.25">
      <c r="H243" s="3"/>
      <c r="I243" s="2"/>
      <c r="J243" s="7"/>
      <c r="K243" s="7"/>
    </row>
    <row r="244" spans="8:11" ht="15.75" customHeight="1" x14ac:dyDescent="0.25">
      <c r="H244" s="3"/>
      <c r="I244" s="2"/>
      <c r="J244" s="7"/>
      <c r="K244" s="7"/>
    </row>
    <row r="245" spans="8:11" ht="15.75" customHeight="1" x14ac:dyDescent="0.25">
      <c r="H245" s="3"/>
      <c r="I245" s="2"/>
      <c r="J245" s="7"/>
      <c r="K245" s="7"/>
    </row>
    <row r="246" spans="8:11" ht="15.75" customHeight="1" x14ac:dyDescent="0.25">
      <c r="H246" s="3"/>
      <c r="I246" s="2"/>
      <c r="J246" s="7"/>
      <c r="K246" s="7"/>
    </row>
    <row r="247" spans="8:11" ht="15.75" customHeight="1" x14ac:dyDescent="0.25">
      <c r="H247" s="3"/>
      <c r="I247" s="2"/>
      <c r="J247" s="7"/>
      <c r="K247" s="7"/>
    </row>
    <row r="248" spans="8:11" ht="15.75" customHeight="1" x14ac:dyDescent="0.25">
      <c r="H248" s="3"/>
      <c r="I248" s="2"/>
      <c r="J248" s="7"/>
      <c r="K248" s="7"/>
    </row>
    <row r="249" spans="8:11" ht="15.75" customHeight="1" x14ac:dyDescent="0.25">
      <c r="H249" s="3"/>
      <c r="I249" s="2"/>
      <c r="J249" s="7"/>
      <c r="K249" s="7"/>
    </row>
    <row r="250" spans="8:11" ht="15.75" customHeight="1" x14ac:dyDescent="0.25">
      <c r="H250" s="3"/>
      <c r="I250" s="2"/>
      <c r="J250" s="7"/>
      <c r="K250" s="7"/>
    </row>
    <row r="251" spans="8:11" ht="15.75" customHeight="1" x14ac:dyDescent="0.25">
      <c r="H251" s="3"/>
      <c r="I251" s="2"/>
      <c r="J251" s="7"/>
      <c r="K251" s="7"/>
    </row>
    <row r="252" spans="8:11" ht="15.75" customHeight="1" x14ac:dyDescent="0.25">
      <c r="H252" s="3"/>
      <c r="I252" s="2"/>
      <c r="J252" s="7"/>
      <c r="K252" s="7"/>
    </row>
    <row r="253" spans="8:11" ht="15.75" customHeight="1" x14ac:dyDescent="0.25">
      <c r="H253" s="3"/>
      <c r="I253" s="2"/>
      <c r="J253" s="7"/>
      <c r="K253" s="7"/>
    </row>
    <row r="254" spans="8:11" ht="15.75" customHeight="1" x14ac:dyDescent="0.25">
      <c r="H254" s="3"/>
      <c r="I254" s="2"/>
      <c r="J254" s="7"/>
      <c r="K254" s="7"/>
    </row>
    <row r="255" spans="8:11" ht="15.75" customHeight="1" x14ac:dyDescent="0.25">
      <c r="H255" s="3"/>
      <c r="I255" s="2"/>
      <c r="J255" s="7"/>
      <c r="K255" s="7"/>
    </row>
    <row r="256" spans="8:11" ht="15.75" customHeight="1" x14ac:dyDescent="0.25">
      <c r="H256" s="3"/>
      <c r="I256" s="2"/>
      <c r="J256" s="7"/>
      <c r="K256" s="7"/>
    </row>
    <row r="257" spans="8:11" ht="15.75" customHeight="1" x14ac:dyDescent="0.25">
      <c r="H257" s="3"/>
      <c r="I257" s="2"/>
      <c r="J257" s="7"/>
      <c r="K257" s="7"/>
    </row>
    <row r="258" spans="8:11" ht="15.75" customHeight="1" x14ac:dyDescent="0.25">
      <c r="H258" s="3"/>
      <c r="I258" s="2"/>
      <c r="J258" s="7"/>
      <c r="K258" s="7"/>
    </row>
    <row r="259" spans="8:11" ht="15.75" customHeight="1" x14ac:dyDescent="0.25">
      <c r="H259" s="3"/>
      <c r="I259" s="2"/>
      <c r="J259" s="7"/>
      <c r="K259" s="7"/>
    </row>
    <row r="260" spans="8:11" ht="15.75" customHeight="1" x14ac:dyDescent="0.25">
      <c r="H260" s="3"/>
      <c r="I260" s="2"/>
      <c r="J260" s="7"/>
      <c r="K260" s="7"/>
    </row>
    <row r="261" spans="8:11" ht="15.75" customHeight="1" x14ac:dyDescent="0.25">
      <c r="H261" s="3"/>
      <c r="I261" s="2"/>
      <c r="J261" s="7"/>
      <c r="K261" s="7"/>
    </row>
    <row r="262" spans="8:11" ht="15.75" customHeight="1" x14ac:dyDescent="0.25">
      <c r="H262" s="3"/>
      <c r="I262" s="2"/>
      <c r="J262" s="7"/>
      <c r="K262" s="7"/>
    </row>
    <row r="263" spans="8:11" ht="15.75" customHeight="1" x14ac:dyDescent="0.25">
      <c r="H263" s="3"/>
      <c r="I263" s="2"/>
      <c r="J263" s="7"/>
      <c r="K263" s="7"/>
    </row>
    <row r="264" spans="8:11" ht="15.75" customHeight="1" x14ac:dyDescent="0.25">
      <c r="H264" s="3"/>
      <c r="I264" s="2"/>
      <c r="J264" s="7"/>
      <c r="K264" s="7"/>
    </row>
    <row r="265" spans="8:11" ht="15.75" customHeight="1" x14ac:dyDescent="0.25">
      <c r="H265" s="3"/>
      <c r="I265" s="2"/>
      <c r="J265" s="7"/>
      <c r="K265" s="7"/>
    </row>
    <row r="266" spans="8:11" ht="15.75" customHeight="1" x14ac:dyDescent="0.25">
      <c r="H266" s="3"/>
      <c r="I266" s="2"/>
      <c r="J266" s="7"/>
      <c r="K266" s="7"/>
    </row>
    <row r="267" spans="8:11" ht="15.75" customHeight="1" x14ac:dyDescent="0.25">
      <c r="H267" s="3"/>
      <c r="I267" s="2"/>
      <c r="J267" s="7"/>
      <c r="K267" s="7"/>
    </row>
    <row r="268" spans="8:11" ht="15.75" customHeight="1" x14ac:dyDescent="0.25">
      <c r="H268" s="3"/>
      <c r="I268" s="2"/>
      <c r="J268" s="7"/>
      <c r="K268" s="7"/>
    </row>
    <row r="269" spans="8:11" ht="15.75" customHeight="1" x14ac:dyDescent="0.25">
      <c r="H269" s="3"/>
      <c r="I269" s="2"/>
      <c r="J269" s="7"/>
      <c r="K269" s="7"/>
    </row>
    <row r="270" spans="8:11" ht="15.75" customHeight="1" x14ac:dyDescent="0.25">
      <c r="H270" s="3"/>
      <c r="I270" s="2"/>
      <c r="J270" s="7"/>
      <c r="K270" s="7"/>
    </row>
    <row r="271" spans="8:11" ht="15.75" customHeight="1" x14ac:dyDescent="0.25">
      <c r="H271" s="3"/>
      <c r="I271" s="2"/>
      <c r="J271" s="7"/>
      <c r="K271" s="7"/>
    </row>
    <row r="272" spans="8:11" ht="15.75" customHeight="1" x14ac:dyDescent="0.25">
      <c r="H272" s="3"/>
      <c r="I272" s="2"/>
      <c r="J272" s="7"/>
      <c r="K272" s="7"/>
    </row>
    <row r="273" spans="8:11" ht="15.75" customHeight="1" x14ac:dyDescent="0.25">
      <c r="H273" s="3"/>
      <c r="I273" s="2"/>
      <c r="J273" s="7"/>
      <c r="K273" s="7"/>
    </row>
    <row r="274" spans="8:11" ht="15.75" customHeight="1" x14ac:dyDescent="0.25">
      <c r="H274" s="3"/>
      <c r="I274" s="2"/>
      <c r="J274" s="7"/>
      <c r="K274" s="7"/>
    </row>
    <row r="275" spans="8:11" ht="15.75" customHeight="1" x14ac:dyDescent="0.25">
      <c r="H275" s="3"/>
      <c r="I275" s="2"/>
      <c r="J275" s="7"/>
      <c r="K275" s="7"/>
    </row>
    <row r="276" spans="8:11" ht="15.75" customHeight="1" x14ac:dyDescent="0.25">
      <c r="H276" s="3"/>
      <c r="I276" s="2"/>
      <c r="J276" s="7"/>
      <c r="K276" s="7"/>
    </row>
    <row r="277" spans="8:11" ht="15.75" customHeight="1" x14ac:dyDescent="0.25">
      <c r="H277" s="3"/>
      <c r="I277" s="2"/>
      <c r="J277" s="7"/>
      <c r="K277" s="7"/>
    </row>
    <row r="278" spans="8:11" ht="15.75" customHeight="1" x14ac:dyDescent="0.25">
      <c r="H278" s="3"/>
      <c r="I278" s="2"/>
      <c r="J278" s="7"/>
      <c r="K278" s="7"/>
    </row>
    <row r="279" spans="8:11" ht="15.75" customHeight="1" x14ac:dyDescent="0.25">
      <c r="H279" s="3"/>
      <c r="I279" s="2"/>
      <c r="J279" s="7"/>
      <c r="K279" s="7"/>
    </row>
    <row r="280" spans="8:11" ht="15.75" customHeight="1" x14ac:dyDescent="0.25">
      <c r="H280" s="3"/>
      <c r="I280" s="2"/>
      <c r="J280" s="7"/>
      <c r="K280" s="7"/>
    </row>
    <row r="281" spans="8:11" ht="15.75" customHeight="1" x14ac:dyDescent="0.25">
      <c r="H281" s="3"/>
      <c r="I281" s="2"/>
      <c r="J281" s="7"/>
      <c r="K281" s="7"/>
    </row>
    <row r="282" spans="8:11" ht="15.75" customHeight="1" x14ac:dyDescent="0.25">
      <c r="H282" s="3"/>
      <c r="I282" s="2"/>
      <c r="J282" s="7"/>
      <c r="K282" s="7"/>
    </row>
    <row r="283" spans="8:11" ht="15.75" customHeight="1" x14ac:dyDescent="0.25">
      <c r="H283" s="3"/>
      <c r="I283" s="2"/>
      <c r="J283" s="7"/>
      <c r="K283" s="7"/>
    </row>
    <row r="284" spans="8:11" ht="15.75" customHeight="1" x14ac:dyDescent="0.25">
      <c r="H284" s="3"/>
      <c r="I284" s="2"/>
      <c r="J284" s="7"/>
      <c r="K284" s="7"/>
    </row>
    <row r="285" spans="8:11" ht="15.75" customHeight="1" x14ac:dyDescent="0.25">
      <c r="H285" s="3"/>
      <c r="I285" s="2"/>
      <c r="J285" s="7"/>
      <c r="K285" s="7"/>
    </row>
    <row r="286" spans="8:11" ht="15.75" customHeight="1" x14ac:dyDescent="0.25">
      <c r="H286" s="3"/>
      <c r="I286" s="2"/>
      <c r="J286" s="7"/>
      <c r="K286" s="7"/>
    </row>
    <row r="287" spans="8:11" ht="15.75" customHeight="1" x14ac:dyDescent="0.25">
      <c r="H287" s="3"/>
      <c r="I287" s="2"/>
      <c r="J287" s="7"/>
      <c r="K287" s="7"/>
    </row>
    <row r="288" spans="8:11" ht="15.75" customHeight="1" x14ac:dyDescent="0.25">
      <c r="H288" s="3"/>
      <c r="I288" s="2"/>
      <c r="J288" s="7"/>
      <c r="K288" s="7"/>
    </row>
    <row r="289" spans="8:11" ht="15.75" customHeight="1" x14ac:dyDescent="0.25">
      <c r="H289" s="3"/>
      <c r="I289" s="2"/>
      <c r="J289" s="7"/>
      <c r="K289" s="7"/>
    </row>
    <row r="290" spans="8:11" ht="15.75" customHeight="1" x14ac:dyDescent="0.25">
      <c r="H290" s="3"/>
      <c r="I290" s="2"/>
      <c r="J290" s="7"/>
      <c r="K290" s="7"/>
    </row>
    <row r="291" spans="8:11" ht="15.75" customHeight="1" x14ac:dyDescent="0.25">
      <c r="H291" s="3"/>
      <c r="I291" s="2"/>
      <c r="J291" s="7"/>
      <c r="K291" s="7"/>
    </row>
    <row r="292" spans="8:11" ht="15.75" customHeight="1" x14ac:dyDescent="0.25">
      <c r="H292" s="3"/>
      <c r="I292" s="2"/>
      <c r="J292" s="7"/>
      <c r="K292" s="7"/>
    </row>
    <row r="293" spans="8:11" ht="15.75" customHeight="1" x14ac:dyDescent="0.25">
      <c r="H293" s="3"/>
      <c r="I293" s="2"/>
      <c r="J293" s="7"/>
      <c r="K293" s="7"/>
    </row>
    <row r="294" spans="8:11" ht="15.75" customHeight="1" x14ac:dyDescent="0.25">
      <c r="H294" s="3"/>
      <c r="I294" s="2"/>
      <c r="J294" s="7"/>
      <c r="K294" s="7"/>
    </row>
    <row r="295" spans="8:11" ht="15.75" customHeight="1" x14ac:dyDescent="0.25">
      <c r="H295" s="3"/>
      <c r="I295" s="2"/>
      <c r="J295" s="7"/>
      <c r="K295" s="7"/>
    </row>
    <row r="296" spans="8:11" ht="15.75" customHeight="1" x14ac:dyDescent="0.25">
      <c r="H296" s="3"/>
      <c r="I296" s="2"/>
      <c r="J296" s="7"/>
      <c r="K296" s="7"/>
    </row>
    <row r="297" spans="8:11" ht="15.75" customHeight="1" x14ac:dyDescent="0.25">
      <c r="H297" s="3"/>
      <c r="I297" s="2"/>
      <c r="J297" s="7"/>
      <c r="K297" s="7"/>
    </row>
    <row r="298" spans="8:11" ht="15.75" customHeight="1" x14ac:dyDescent="0.25">
      <c r="H298" s="3"/>
      <c r="I298" s="2"/>
      <c r="J298" s="7"/>
      <c r="K298" s="7"/>
    </row>
    <row r="299" spans="8:11" ht="15.75" customHeight="1" x14ac:dyDescent="0.25">
      <c r="H299" s="3"/>
      <c r="I299" s="2"/>
      <c r="J299" s="7"/>
      <c r="K299" s="7"/>
    </row>
    <row r="300" spans="8:11" ht="15.75" customHeight="1" x14ac:dyDescent="0.25">
      <c r="H300" s="3"/>
      <c r="I300" s="2"/>
      <c r="J300" s="7"/>
      <c r="K300" s="7"/>
    </row>
    <row r="301" spans="8:11" ht="15.75" customHeight="1" x14ac:dyDescent="0.25">
      <c r="H301" s="3"/>
      <c r="I301" s="2"/>
      <c r="J301" s="7"/>
      <c r="K301" s="7"/>
    </row>
    <row r="302" spans="8:11" ht="15.75" customHeight="1" x14ac:dyDescent="0.25">
      <c r="H302" s="3"/>
      <c r="I302" s="2"/>
      <c r="J302" s="7"/>
      <c r="K302" s="7"/>
    </row>
    <row r="303" spans="8:11" ht="15.75" customHeight="1" x14ac:dyDescent="0.25">
      <c r="H303" s="3"/>
      <c r="I303" s="2"/>
      <c r="J303" s="7"/>
      <c r="K303" s="7"/>
    </row>
    <row r="304" spans="8:11" ht="15.75" customHeight="1" x14ac:dyDescent="0.25">
      <c r="H304" s="3"/>
      <c r="I304" s="2"/>
      <c r="J304" s="7"/>
      <c r="K304" s="7"/>
    </row>
    <row r="305" spans="8:11" ht="15.75" customHeight="1" x14ac:dyDescent="0.25">
      <c r="H305" s="3"/>
      <c r="I305" s="2"/>
      <c r="J305" s="7"/>
      <c r="K305" s="7"/>
    </row>
    <row r="306" spans="8:11" ht="15.75" customHeight="1" x14ac:dyDescent="0.25">
      <c r="H306" s="3"/>
      <c r="I306" s="2"/>
      <c r="J306" s="7"/>
      <c r="K306" s="7"/>
    </row>
    <row r="307" spans="8:11" ht="15.75" customHeight="1" x14ac:dyDescent="0.25">
      <c r="H307" s="3"/>
      <c r="I307" s="2"/>
      <c r="J307" s="7"/>
      <c r="K307" s="7"/>
    </row>
    <row r="308" spans="8:11" ht="15.75" customHeight="1" x14ac:dyDescent="0.25">
      <c r="H308" s="3"/>
      <c r="I308" s="2"/>
      <c r="J308" s="7"/>
      <c r="K308" s="7"/>
    </row>
    <row r="309" spans="8:11" ht="15.75" customHeight="1" x14ac:dyDescent="0.25">
      <c r="H309" s="3"/>
      <c r="I309" s="2"/>
      <c r="J309" s="7"/>
      <c r="K309" s="7"/>
    </row>
    <row r="310" spans="8:11" ht="15.75" customHeight="1" x14ac:dyDescent="0.25">
      <c r="H310" s="3"/>
      <c r="I310" s="2"/>
      <c r="J310" s="7"/>
      <c r="K310" s="7"/>
    </row>
    <row r="311" spans="8:11" ht="15.75" customHeight="1" x14ac:dyDescent="0.25">
      <c r="H311" s="3"/>
      <c r="I311" s="2"/>
      <c r="J311" s="7"/>
      <c r="K311" s="7"/>
    </row>
    <row r="312" spans="8:11" ht="15.75" customHeight="1" x14ac:dyDescent="0.25">
      <c r="H312" s="3"/>
      <c r="I312" s="2"/>
      <c r="J312" s="7"/>
      <c r="K312" s="7"/>
    </row>
    <row r="313" spans="8:11" ht="15.75" customHeight="1" x14ac:dyDescent="0.25">
      <c r="H313" s="3"/>
      <c r="I313" s="2"/>
      <c r="J313" s="7"/>
      <c r="K313" s="7"/>
    </row>
    <row r="314" spans="8:11" ht="15.75" customHeight="1" x14ac:dyDescent="0.25">
      <c r="H314" s="3"/>
      <c r="I314" s="2"/>
      <c r="J314" s="7"/>
      <c r="K314" s="7"/>
    </row>
    <row r="315" spans="8:11" ht="15.75" customHeight="1" x14ac:dyDescent="0.25">
      <c r="H315" s="3"/>
      <c r="I315" s="2"/>
      <c r="J315" s="7"/>
      <c r="K315" s="7"/>
    </row>
    <row r="316" spans="8:11" ht="15.75" customHeight="1" x14ac:dyDescent="0.25">
      <c r="H316" s="3"/>
      <c r="I316" s="2"/>
      <c r="J316" s="7"/>
      <c r="K316" s="7"/>
    </row>
    <row r="317" spans="8:11" ht="15.75" customHeight="1" x14ac:dyDescent="0.25">
      <c r="H317" s="3"/>
      <c r="I317" s="2"/>
      <c r="J317" s="7"/>
      <c r="K317" s="7"/>
    </row>
    <row r="318" spans="8:11" ht="15.75" customHeight="1" x14ac:dyDescent="0.25">
      <c r="H318" s="3"/>
      <c r="I318" s="2"/>
      <c r="J318" s="7"/>
      <c r="K318" s="7"/>
    </row>
    <row r="319" spans="8:11" ht="15.75" customHeight="1" x14ac:dyDescent="0.25">
      <c r="H319" s="3"/>
      <c r="I319" s="2"/>
      <c r="J319" s="7"/>
      <c r="K319" s="7"/>
    </row>
    <row r="320" spans="8:11" ht="15.75" customHeight="1" x14ac:dyDescent="0.25">
      <c r="H320" s="3"/>
      <c r="I320" s="2"/>
      <c r="J320" s="7"/>
      <c r="K320" s="7"/>
    </row>
    <row r="321" spans="8:11" ht="15.75" customHeight="1" x14ac:dyDescent="0.25">
      <c r="H321" s="3"/>
      <c r="I321" s="2"/>
      <c r="J321" s="7"/>
      <c r="K321" s="7"/>
    </row>
    <row r="322" spans="8:11" ht="15.75" customHeight="1" x14ac:dyDescent="0.25">
      <c r="H322" s="3"/>
      <c r="I322" s="2"/>
      <c r="J322" s="7"/>
      <c r="K322" s="7"/>
    </row>
    <row r="323" spans="8:11" ht="15.75" customHeight="1" x14ac:dyDescent="0.25">
      <c r="H323" s="3"/>
      <c r="I323" s="2"/>
      <c r="J323" s="7"/>
      <c r="K323" s="7"/>
    </row>
    <row r="324" spans="8:11" ht="15.75" customHeight="1" x14ac:dyDescent="0.25">
      <c r="H324" s="3"/>
      <c r="I324" s="2"/>
      <c r="J324" s="7"/>
      <c r="K324" s="7"/>
    </row>
    <row r="325" spans="8:11" ht="15.75" customHeight="1" x14ac:dyDescent="0.25">
      <c r="H325" s="3"/>
      <c r="I325" s="2"/>
      <c r="J325" s="7"/>
      <c r="K325" s="7"/>
    </row>
    <row r="326" spans="8:11" ht="15.75" customHeight="1" x14ac:dyDescent="0.25">
      <c r="H326" s="3"/>
      <c r="I326" s="2"/>
      <c r="J326" s="7"/>
      <c r="K326" s="7"/>
    </row>
    <row r="327" spans="8:11" ht="15.75" customHeight="1" x14ac:dyDescent="0.25">
      <c r="H327" s="3"/>
      <c r="I327" s="2"/>
      <c r="J327" s="7"/>
      <c r="K327" s="7"/>
    </row>
    <row r="328" spans="8:11" ht="15.75" customHeight="1" x14ac:dyDescent="0.25">
      <c r="H328" s="3"/>
      <c r="I328" s="2"/>
      <c r="J328" s="7"/>
      <c r="K328" s="7"/>
    </row>
    <row r="329" spans="8:11" ht="15.75" customHeight="1" x14ac:dyDescent="0.25">
      <c r="H329" s="3"/>
      <c r="I329" s="2"/>
      <c r="J329" s="7"/>
      <c r="K329" s="7"/>
    </row>
    <row r="330" spans="8:11" ht="15.75" customHeight="1" x14ac:dyDescent="0.25">
      <c r="H330" s="3"/>
      <c r="I330" s="2"/>
      <c r="J330" s="7"/>
      <c r="K330" s="7"/>
    </row>
    <row r="331" spans="8:11" ht="15.75" customHeight="1" x14ac:dyDescent="0.25">
      <c r="H331" s="3"/>
      <c r="I331" s="2"/>
      <c r="J331" s="7"/>
      <c r="K331" s="7"/>
    </row>
    <row r="332" spans="8:11" ht="15.75" customHeight="1" x14ac:dyDescent="0.25">
      <c r="H332" s="3"/>
      <c r="I332" s="2"/>
      <c r="J332" s="7"/>
      <c r="K332" s="7"/>
    </row>
    <row r="333" spans="8:11" ht="15.75" customHeight="1" x14ac:dyDescent="0.25">
      <c r="H333" s="3"/>
      <c r="I333" s="2"/>
      <c r="J333" s="7"/>
      <c r="K333" s="7"/>
    </row>
    <row r="334" spans="8:11" ht="15.75" customHeight="1" x14ac:dyDescent="0.25">
      <c r="H334" s="3"/>
      <c r="I334" s="2"/>
      <c r="J334" s="7"/>
      <c r="K334" s="7"/>
    </row>
    <row r="335" spans="8:11" ht="15.75" customHeight="1" x14ac:dyDescent="0.25">
      <c r="H335" s="3"/>
      <c r="I335" s="2"/>
      <c r="J335" s="7"/>
      <c r="K335" s="7"/>
    </row>
    <row r="336" spans="8:11" ht="15.75" customHeight="1" x14ac:dyDescent="0.25">
      <c r="H336" s="3"/>
      <c r="I336" s="2"/>
      <c r="J336" s="7"/>
      <c r="K336" s="7"/>
    </row>
    <row r="337" spans="8:11" ht="15.75" customHeight="1" x14ac:dyDescent="0.25">
      <c r="H337" s="3"/>
      <c r="I337" s="2"/>
      <c r="J337" s="7"/>
      <c r="K337" s="7"/>
    </row>
    <row r="338" spans="8:11" ht="15.75" customHeight="1" x14ac:dyDescent="0.25">
      <c r="H338" s="3"/>
      <c r="I338" s="2"/>
      <c r="J338" s="7"/>
      <c r="K338" s="7"/>
    </row>
    <row r="339" spans="8:11" ht="15.75" customHeight="1" x14ac:dyDescent="0.25">
      <c r="H339" s="3"/>
      <c r="I339" s="2"/>
      <c r="J339" s="7"/>
      <c r="K339" s="7"/>
    </row>
    <row r="340" spans="8:11" ht="15.75" customHeight="1" x14ac:dyDescent="0.25">
      <c r="H340" s="3"/>
      <c r="I340" s="2"/>
      <c r="J340" s="7"/>
      <c r="K340" s="7"/>
    </row>
    <row r="341" spans="8:11" ht="15.75" customHeight="1" x14ac:dyDescent="0.25">
      <c r="H341" s="3"/>
      <c r="I341" s="2"/>
      <c r="J341" s="7"/>
      <c r="K341" s="7"/>
    </row>
    <row r="342" spans="8:11" ht="15.75" customHeight="1" x14ac:dyDescent="0.25">
      <c r="H342" s="3"/>
      <c r="I342" s="2"/>
      <c r="J342" s="7"/>
      <c r="K342" s="7"/>
    </row>
    <row r="343" spans="8:11" ht="15.75" customHeight="1" x14ac:dyDescent="0.25">
      <c r="H343" s="3"/>
      <c r="I343" s="2"/>
      <c r="J343" s="7"/>
      <c r="K343" s="7"/>
    </row>
    <row r="344" spans="8:11" ht="15.75" customHeight="1" x14ac:dyDescent="0.25">
      <c r="H344" s="3"/>
      <c r="I344" s="2"/>
      <c r="J344" s="7"/>
      <c r="K344" s="7"/>
    </row>
    <row r="345" spans="8:11" ht="15.75" customHeight="1" x14ac:dyDescent="0.25">
      <c r="H345" s="3"/>
      <c r="I345" s="2"/>
      <c r="J345" s="7"/>
      <c r="K345" s="7"/>
    </row>
    <row r="346" spans="8:11" ht="15.75" customHeight="1" x14ac:dyDescent="0.25">
      <c r="H346" s="3"/>
      <c r="I346" s="2"/>
      <c r="J346" s="7"/>
      <c r="K346" s="7"/>
    </row>
    <row r="347" spans="8:11" ht="15.75" customHeight="1" x14ac:dyDescent="0.25">
      <c r="H347" s="3"/>
      <c r="I347" s="2"/>
      <c r="J347" s="7"/>
      <c r="K347" s="7"/>
    </row>
    <row r="348" spans="8:11" ht="15.75" customHeight="1" x14ac:dyDescent="0.25">
      <c r="H348" s="3"/>
      <c r="I348" s="2"/>
      <c r="J348" s="7"/>
      <c r="K348" s="7"/>
    </row>
    <row r="349" spans="8:11" ht="15.75" customHeight="1" x14ac:dyDescent="0.25">
      <c r="H349" s="3"/>
      <c r="I349" s="2"/>
      <c r="J349" s="7"/>
      <c r="K349" s="7"/>
    </row>
    <row r="350" spans="8:11" ht="15.75" customHeight="1" x14ac:dyDescent="0.25">
      <c r="H350" s="3"/>
      <c r="I350" s="2"/>
      <c r="J350" s="7"/>
      <c r="K350" s="7"/>
    </row>
    <row r="351" spans="8:11" ht="15.75" customHeight="1" x14ac:dyDescent="0.25">
      <c r="H351" s="3"/>
      <c r="I351" s="2"/>
      <c r="J351" s="7"/>
      <c r="K351" s="7"/>
    </row>
    <row r="352" spans="8:11" ht="15.75" customHeight="1" x14ac:dyDescent="0.25">
      <c r="H352" s="3"/>
      <c r="I352" s="2"/>
      <c r="J352" s="7"/>
      <c r="K352" s="7"/>
    </row>
    <row r="353" spans="8:11" ht="15.75" customHeight="1" x14ac:dyDescent="0.25">
      <c r="H353" s="3"/>
      <c r="I353" s="2"/>
      <c r="J353" s="7"/>
      <c r="K353" s="7"/>
    </row>
    <row r="354" spans="8:11" ht="15.75" customHeight="1" x14ac:dyDescent="0.25">
      <c r="H354" s="3"/>
      <c r="I354" s="2"/>
      <c r="J354" s="7"/>
      <c r="K354" s="7"/>
    </row>
    <row r="355" spans="8:11" ht="15.75" customHeight="1" x14ac:dyDescent="0.25">
      <c r="H355" s="3"/>
      <c r="I355" s="2"/>
      <c r="J355" s="7"/>
      <c r="K355" s="7"/>
    </row>
    <row r="356" spans="8:11" ht="15.75" customHeight="1" x14ac:dyDescent="0.25">
      <c r="H356" s="3"/>
      <c r="I356" s="2"/>
      <c r="J356" s="7"/>
      <c r="K356" s="7"/>
    </row>
    <row r="357" spans="8:11" ht="15.75" customHeight="1" x14ac:dyDescent="0.25">
      <c r="H357" s="3"/>
      <c r="I357" s="2"/>
      <c r="J357" s="7"/>
      <c r="K357" s="7"/>
    </row>
    <row r="358" spans="8:11" ht="15.75" customHeight="1" x14ac:dyDescent="0.25">
      <c r="H358" s="3"/>
      <c r="I358" s="2"/>
      <c r="J358" s="7"/>
      <c r="K358" s="7"/>
    </row>
    <row r="359" spans="8:11" ht="15.75" customHeight="1" x14ac:dyDescent="0.25">
      <c r="H359" s="3"/>
      <c r="I359" s="2"/>
      <c r="J359" s="7"/>
      <c r="K359" s="7"/>
    </row>
    <row r="360" spans="8:11" ht="15.75" customHeight="1" x14ac:dyDescent="0.25">
      <c r="H360" s="3"/>
      <c r="I360" s="2"/>
      <c r="J360" s="7"/>
      <c r="K360" s="7"/>
    </row>
    <row r="361" spans="8:11" ht="15.75" customHeight="1" x14ac:dyDescent="0.25">
      <c r="H361" s="3"/>
      <c r="I361" s="2"/>
      <c r="J361" s="7"/>
      <c r="K361" s="7"/>
    </row>
    <row r="362" spans="8:11" ht="15.75" customHeight="1" x14ac:dyDescent="0.25">
      <c r="H362" s="3"/>
      <c r="I362" s="2"/>
      <c r="J362" s="7"/>
      <c r="K362" s="7"/>
    </row>
    <row r="363" spans="8:11" ht="15.75" customHeight="1" x14ac:dyDescent="0.25">
      <c r="H363" s="3"/>
      <c r="I363" s="2"/>
      <c r="J363" s="7"/>
      <c r="K363" s="7"/>
    </row>
    <row r="364" spans="8:11" ht="15.75" customHeight="1" x14ac:dyDescent="0.25">
      <c r="H364" s="3"/>
      <c r="I364" s="2"/>
      <c r="J364" s="7"/>
      <c r="K364" s="7"/>
    </row>
    <row r="365" spans="8:11" ht="15.75" customHeight="1" x14ac:dyDescent="0.25">
      <c r="H365" s="3"/>
      <c r="I365" s="2"/>
      <c r="J365" s="7"/>
      <c r="K365" s="7"/>
    </row>
    <row r="366" spans="8:11" ht="15.75" customHeight="1" x14ac:dyDescent="0.25">
      <c r="H366" s="3"/>
      <c r="I366" s="2"/>
      <c r="J366" s="7"/>
      <c r="K366" s="7"/>
    </row>
    <row r="367" spans="8:11" ht="15.75" customHeight="1" x14ac:dyDescent="0.25">
      <c r="H367" s="3"/>
      <c r="I367" s="2"/>
      <c r="J367" s="7"/>
      <c r="K367" s="7"/>
    </row>
    <row r="368" spans="8:11" ht="15.75" customHeight="1" x14ac:dyDescent="0.25">
      <c r="H368" s="3"/>
      <c r="I368" s="2"/>
      <c r="J368" s="7"/>
      <c r="K368" s="7"/>
    </row>
    <row r="369" spans="8:11" ht="15.75" customHeight="1" x14ac:dyDescent="0.25">
      <c r="H369" s="3"/>
      <c r="I369" s="2"/>
      <c r="J369" s="7"/>
      <c r="K369" s="7"/>
    </row>
    <row r="370" spans="8:11" ht="15.75" customHeight="1" x14ac:dyDescent="0.25">
      <c r="H370" s="3"/>
      <c r="I370" s="2"/>
      <c r="J370" s="7"/>
      <c r="K370" s="7"/>
    </row>
    <row r="371" spans="8:11" ht="15.75" customHeight="1" x14ac:dyDescent="0.25">
      <c r="H371" s="3"/>
      <c r="I371" s="2"/>
      <c r="J371" s="7"/>
      <c r="K371" s="7"/>
    </row>
    <row r="372" spans="8:11" ht="15.75" customHeight="1" x14ac:dyDescent="0.25">
      <c r="H372" s="3"/>
      <c r="I372" s="2"/>
      <c r="J372" s="7"/>
      <c r="K372" s="7"/>
    </row>
    <row r="373" spans="8:11" ht="15.75" customHeight="1" x14ac:dyDescent="0.25">
      <c r="H373" s="3"/>
      <c r="I373" s="2"/>
      <c r="J373" s="7"/>
      <c r="K373" s="7"/>
    </row>
    <row r="374" spans="8:11" ht="15.75" customHeight="1" x14ac:dyDescent="0.25">
      <c r="H374" s="3"/>
      <c r="I374" s="2"/>
      <c r="J374" s="7"/>
      <c r="K374" s="7"/>
    </row>
    <row r="375" spans="8:11" ht="15.75" customHeight="1" x14ac:dyDescent="0.25">
      <c r="H375" s="3"/>
      <c r="I375" s="2"/>
      <c r="J375" s="7"/>
      <c r="K375" s="7"/>
    </row>
    <row r="376" spans="8:11" ht="15.75" customHeight="1" x14ac:dyDescent="0.25">
      <c r="H376" s="3"/>
      <c r="I376" s="2"/>
      <c r="J376" s="7"/>
      <c r="K376" s="7"/>
    </row>
    <row r="377" spans="8:11" ht="15.75" customHeight="1" x14ac:dyDescent="0.25">
      <c r="H377" s="3"/>
      <c r="I377" s="2"/>
      <c r="J377" s="7"/>
      <c r="K377" s="7"/>
    </row>
    <row r="378" spans="8:11" ht="15.75" customHeight="1" x14ac:dyDescent="0.25">
      <c r="H378" s="3"/>
      <c r="I378" s="2"/>
      <c r="J378" s="7"/>
      <c r="K378" s="7"/>
    </row>
    <row r="379" spans="8:11" ht="15.75" customHeight="1" x14ac:dyDescent="0.25">
      <c r="H379" s="3"/>
      <c r="I379" s="2"/>
      <c r="J379" s="7"/>
      <c r="K379" s="7"/>
    </row>
    <row r="380" spans="8:11" ht="15.75" customHeight="1" x14ac:dyDescent="0.25">
      <c r="H380" s="3"/>
      <c r="I380" s="2"/>
      <c r="J380" s="7"/>
      <c r="K380" s="7"/>
    </row>
    <row r="381" spans="8:11" ht="15.75" customHeight="1" x14ac:dyDescent="0.25">
      <c r="H381" s="3"/>
      <c r="I381" s="2"/>
      <c r="J381" s="7"/>
      <c r="K381" s="7"/>
    </row>
    <row r="382" spans="8:11" ht="15.75" customHeight="1" x14ac:dyDescent="0.25">
      <c r="H382" s="3"/>
      <c r="I382" s="2"/>
      <c r="J382" s="7"/>
      <c r="K382" s="7"/>
    </row>
    <row r="383" spans="8:11" ht="15.75" customHeight="1" x14ac:dyDescent="0.25">
      <c r="H383" s="3"/>
      <c r="I383" s="2"/>
      <c r="J383" s="7"/>
      <c r="K383" s="7"/>
    </row>
    <row r="384" spans="8:11" ht="15.75" customHeight="1" x14ac:dyDescent="0.25">
      <c r="H384" s="3"/>
      <c r="I384" s="2"/>
      <c r="J384" s="7"/>
      <c r="K384" s="7"/>
    </row>
    <row r="385" spans="8:11" ht="15.75" customHeight="1" x14ac:dyDescent="0.25">
      <c r="H385" s="3"/>
      <c r="I385" s="2"/>
      <c r="J385" s="7"/>
      <c r="K385" s="7"/>
    </row>
    <row r="386" spans="8:11" ht="15.75" customHeight="1" x14ac:dyDescent="0.25">
      <c r="H386" s="3"/>
      <c r="I386" s="2"/>
      <c r="J386" s="7"/>
      <c r="K386" s="7"/>
    </row>
    <row r="387" spans="8:11" ht="15.75" customHeight="1" x14ac:dyDescent="0.25">
      <c r="H387" s="3"/>
      <c r="I387" s="2"/>
      <c r="J387" s="7"/>
      <c r="K387" s="7"/>
    </row>
    <row r="388" spans="8:11" ht="15.75" customHeight="1" x14ac:dyDescent="0.25">
      <c r="H388" s="3"/>
      <c r="I388" s="2"/>
      <c r="J388" s="7"/>
      <c r="K388" s="7"/>
    </row>
    <row r="389" spans="8:11" ht="15.75" customHeight="1" x14ac:dyDescent="0.25">
      <c r="H389" s="3"/>
      <c r="I389" s="2"/>
      <c r="J389" s="7"/>
      <c r="K389" s="7"/>
    </row>
    <row r="390" spans="8:11" ht="15.75" customHeight="1" x14ac:dyDescent="0.25">
      <c r="H390" s="3"/>
      <c r="I390" s="2"/>
      <c r="J390" s="7"/>
      <c r="K390" s="7"/>
    </row>
    <row r="391" spans="8:11" ht="15.75" customHeight="1" x14ac:dyDescent="0.25">
      <c r="H391" s="3"/>
      <c r="I391" s="2"/>
      <c r="J391" s="7"/>
      <c r="K391" s="7"/>
    </row>
    <row r="392" spans="8:11" ht="15.75" customHeight="1" x14ac:dyDescent="0.25">
      <c r="H392" s="3"/>
      <c r="I392" s="2"/>
      <c r="J392" s="7"/>
      <c r="K392" s="7"/>
    </row>
    <row r="393" spans="8:11" ht="15.75" customHeight="1" x14ac:dyDescent="0.25">
      <c r="H393" s="3"/>
      <c r="I393" s="2"/>
      <c r="J393" s="7"/>
      <c r="K393" s="7"/>
    </row>
    <row r="394" spans="8:11" ht="15.75" customHeight="1" x14ac:dyDescent="0.25">
      <c r="H394" s="3"/>
      <c r="I394" s="2"/>
      <c r="J394" s="7"/>
      <c r="K394" s="7"/>
    </row>
    <row r="395" spans="8:11" ht="15.75" customHeight="1" x14ac:dyDescent="0.25">
      <c r="H395" s="3"/>
      <c r="I395" s="2"/>
      <c r="J395" s="7"/>
      <c r="K395" s="7"/>
    </row>
    <row r="396" spans="8:11" ht="15.75" customHeight="1" x14ac:dyDescent="0.25">
      <c r="H396" s="3"/>
      <c r="I396" s="2"/>
      <c r="J396" s="7"/>
      <c r="K396" s="7"/>
    </row>
    <row r="397" spans="8:11" ht="15.75" customHeight="1" x14ac:dyDescent="0.25">
      <c r="H397" s="3"/>
      <c r="I397" s="2"/>
      <c r="J397" s="7"/>
      <c r="K397" s="7"/>
    </row>
    <row r="398" spans="8:11" ht="15.75" customHeight="1" x14ac:dyDescent="0.25">
      <c r="H398" s="3"/>
      <c r="I398" s="2"/>
      <c r="J398" s="7"/>
      <c r="K398" s="7"/>
    </row>
    <row r="399" spans="8:11" ht="15.75" customHeight="1" x14ac:dyDescent="0.25">
      <c r="H399" s="3"/>
      <c r="I399" s="2"/>
      <c r="J399" s="7"/>
      <c r="K399" s="7"/>
    </row>
    <row r="400" spans="8:11" ht="15.75" customHeight="1" x14ac:dyDescent="0.25">
      <c r="H400" s="3"/>
      <c r="I400" s="2"/>
      <c r="J400" s="7"/>
      <c r="K400" s="7"/>
    </row>
    <row r="401" spans="8:11" ht="15.75" customHeight="1" x14ac:dyDescent="0.25">
      <c r="H401" s="3"/>
      <c r="I401" s="2"/>
      <c r="J401" s="7"/>
      <c r="K401" s="7"/>
    </row>
    <row r="402" spans="8:11" ht="15.75" customHeight="1" x14ac:dyDescent="0.25">
      <c r="H402" s="3"/>
      <c r="I402" s="2"/>
      <c r="J402" s="7"/>
      <c r="K402" s="7"/>
    </row>
    <row r="403" spans="8:11" ht="15.75" customHeight="1" x14ac:dyDescent="0.25">
      <c r="H403" s="3"/>
      <c r="I403" s="2"/>
      <c r="J403" s="7"/>
      <c r="K403" s="7"/>
    </row>
    <row r="404" spans="8:11" ht="15.75" customHeight="1" x14ac:dyDescent="0.25">
      <c r="H404" s="3"/>
      <c r="I404" s="2"/>
      <c r="J404" s="7"/>
      <c r="K404" s="7"/>
    </row>
    <row r="405" spans="8:11" ht="15.75" customHeight="1" x14ac:dyDescent="0.25">
      <c r="H405" s="3"/>
      <c r="I405" s="2"/>
      <c r="J405" s="7"/>
      <c r="K405" s="7"/>
    </row>
    <row r="406" spans="8:11" ht="15.75" customHeight="1" x14ac:dyDescent="0.25">
      <c r="H406" s="3"/>
      <c r="I406" s="2"/>
      <c r="J406" s="7"/>
      <c r="K406" s="7"/>
    </row>
    <row r="407" spans="8:11" ht="15.75" customHeight="1" x14ac:dyDescent="0.25">
      <c r="H407" s="3"/>
      <c r="I407" s="2"/>
      <c r="J407" s="7"/>
      <c r="K407" s="7"/>
    </row>
    <row r="408" spans="8:11" ht="15.75" customHeight="1" x14ac:dyDescent="0.25">
      <c r="H408" s="3"/>
      <c r="I408" s="2"/>
      <c r="J408" s="7"/>
      <c r="K408" s="7"/>
    </row>
    <row r="409" spans="8:11" ht="15.75" customHeight="1" x14ac:dyDescent="0.25">
      <c r="H409" s="3"/>
      <c r="I409" s="2"/>
      <c r="J409" s="7"/>
      <c r="K409" s="7"/>
    </row>
    <row r="410" spans="8:11" ht="15.75" customHeight="1" x14ac:dyDescent="0.25">
      <c r="H410" s="3"/>
      <c r="I410" s="2"/>
      <c r="J410" s="7"/>
      <c r="K410" s="7"/>
    </row>
    <row r="411" spans="8:11" ht="15.75" customHeight="1" x14ac:dyDescent="0.25">
      <c r="H411" s="3"/>
      <c r="I411" s="2"/>
      <c r="J411" s="7"/>
      <c r="K411" s="7"/>
    </row>
    <row r="412" spans="8:11" ht="15.75" customHeight="1" x14ac:dyDescent="0.25">
      <c r="H412" s="3"/>
      <c r="I412" s="2"/>
      <c r="J412" s="7"/>
      <c r="K412" s="7"/>
    </row>
    <row r="413" spans="8:11" ht="15.75" customHeight="1" x14ac:dyDescent="0.25">
      <c r="H413" s="3"/>
      <c r="I413" s="2"/>
      <c r="J413" s="7"/>
      <c r="K413" s="7"/>
    </row>
    <row r="414" spans="8:11" ht="15.75" customHeight="1" x14ac:dyDescent="0.25">
      <c r="H414" s="3"/>
      <c r="I414" s="2"/>
      <c r="J414" s="7"/>
      <c r="K414" s="7"/>
    </row>
    <row r="415" spans="8:11" ht="15.75" customHeight="1" x14ac:dyDescent="0.25">
      <c r="H415" s="3"/>
      <c r="I415" s="2"/>
      <c r="J415" s="7"/>
      <c r="K415" s="7"/>
    </row>
    <row r="416" spans="8:11" ht="15.75" customHeight="1" x14ac:dyDescent="0.25">
      <c r="H416" s="3"/>
      <c r="I416" s="2"/>
      <c r="J416" s="7"/>
      <c r="K416" s="7"/>
    </row>
    <row r="417" spans="8:11" ht="15.75" customHeight="1" x14ac:dyDescent="0.25">
      <c r="H417" s="3"/>
      <c r="I417" s="2"/>
      <c r="J417" s="7"/>
      <c r="K417" s="7"/>
    </row>
    <row r="418" spans="8:11" ht="15.75" customHeight="1" x14ac:dyDescent="0.25">
      <c r="H418" s="3"/>
      <c r="I418" s="2"/>
      <c r="J418" s="7"/>
      <c r="K418" s="7"/>
    </row>
    <row r="419" spans="8:11" ht="15.75" customHeight="1" x14ac:dyDescent="0.25">
      <c r="H419" s="3"/>
      <c r="I419" s="2"/>
      <c r="J419" s="7"/>
      <c r="K419" s="7"/>
    </row>
    <row r="420" spans="8:11" ht="15.75" customHeight="1" x14ac:dyDescent="0.25">
      <c r="H420" s="3"/>
      <c r="I420" s="2"/>
      <c r="J420" s="7"/>
      <c r="K420" s="7"/>
    </row>
    <row r="421" spans="8:11" ht="15.75" customHeight="1" x14ac:dyDescent="0.25">
      <c r="H421" s="3"/>
      <c r="I421" s="2"/>
      <c r="J421" s="7"/>
      <c r="K421" s="7"/>
    </row>
    <row r="422" spans="8:11" ht="15.75" customHeight="1" x14ac:dyDescent="0.25">
      <c r="H422" s="3"/>
      <c r="I422" s="2"/>
      <c r="J422" s="7"/>
      <c r="K422" s="7"/>
    </row>
    <row r="423" spans="8:11" ht="15.75" customHeight="1" x14ac:dyDescent="0.25">
      <c r="H423" s="3"/>
      <c r="I423" s="2"/>
      <c r="J423" s="7"/>
      <c r="K423" s="7"/>
    </row>
    <row r="424" spans="8:11" ht="15.75" customHeight="1" x14ac:dyDescent="0.25">
      <c r="H424" s="3"/>
      <c r="I424" s="2"/>
      <c r="J424" s="7"/>
      <c r="K424" s="7"/>
    </row>
    <row r="425" spans="8:11" ht="15.75" customHeight="1" x14ac:dyDescent="0.25">
      <c r="H425" s="3"/>
      <c r="I425" s="2"/>
      <c r="J425" s="7"/>
      <c r="K425" s="7"/>
    </row>
    <row r="426" spans="8:11" ht="15.75" customHeight="1" x14ac:dyDescent="0.25">
      <c r="H426" s="3"/>
      <c r="I426" s="2"/>
      <c r="J426" s="7"/>
      <c r="K426" s="7"/>
    </row>
    <row r="427" spans="8:11" ht="15.75" customHeight="1" x14ac:dyDescent="0.25">
      <c r="H427" s="3"/>
      <c r="I427" s="2"/>
      <c r="J427" s="7"/>
      <c r="K427" s="7"/>
    </row>
    <row r="428" spans="8:11" ht="15.75" customHeight="1" x14ac:dyDescent="0.25">
      <c r="H428" s="3"/>
      <c r="I428" s="2"/>
      <c r="J428" s="7"/>
      <c r="K428" s="7"/>
    </row>
    <row r="429" spans="8:11" ht="15.75" customHeight="1" x14ac:dyDescent="0.25">
      <c r="H429" s="3"/>
      <c r="I429" s="2"/>
      <c r="J429" s="7"/>
      <c r="K429" s="7"/>
    </row>
    <row r="430" spans="8:11" ht="15.75" customHeight="1" x14ac:dyDescent="0.25">
      <c r="H430" s="3"/>
      <c r="I430" s="2"/>
      <c r="J430" s="7"/>
      <c r="K430" s="7"/>
    </row>
    <row r="431" spans="8:11" ht="15.75" customHeight="1" x14ac:dyDescent="0.25">
      <c r="H431" s="3"/>
      <c r="I431" s="2"/>
      <c r="J431" s="7"/>
      <c r="K431" s="7"/>
    </row>
    <row r="432" spans="8:11" ht="15.75" customHeight="1" x14ac:dyDescent="0.25">
      <c r="H432" s="3"/>
      <c r="I432" s="2"/>
      <c r="J432" s="7"/>
      <c r="K432" s="7"/>
    </row>
    <row r="433" spans="8:11" ht="15.75" customHeight="1" x14ac:dyDescent="0.25">
      <c r="H433" s="3"/>
      <c r="I433" s="2"/>
      <c r="J433" s="7"/>
      <c r="K433" s="7"/>
    </row>
    <row r="434" spans="8:11" ht="15.75" customHeight="1" x14ac:dyDescent="0.25">
      <c r="H434" s="3"/>
      <c r="I434" s="2"/>
      <c r="J434" s="7"/>
      <c r="K434" s="7"/>
    </row>
    <row r="435" spans="8:11" ht="15.75" customHeight="1" x14ac:dyDescent="0.25">
      <c r="H435" s="3"/>
      <c r="I435" s="2"/>
      <c r="J435" s="7"/>
      <c r="K435" s="7"/>
    </row>
    <row r="436" spans="8:11" ht="15.75" customHeight="1" x14ac:dyDescent="0.25">
      <c r="H436" s="3"/>
      <c r="I436" s="2"/>
      <c r="J436" s="7"/>
      <c r="K436" s="7"/>
    </row>
    <row r="437" spans="8:11" ht="15.75" customHeight="1" x14ac:dyDescent="0.25">
      <c r="H437" s="3"/>
      <c r="I437" s="2"/>
      <c r="J437" s="7"/>
      <c r="K437" s="7"/>
    </row>
    <row r="438" spans="8:11" ht="15.75" customHeight="1" x14ac:dyDescent="0.25">
      <c r="H438" s="3"/>
      <c r="I438" s="2"/>
      <c r="J438" s="7"/>
      <c r="K438" s="7"/>
    </row>
    <row r="439" spans="8:11" ht="15.75" customHeight="1" x14ac:dyDescent="0.25">
      <c r="H439" s="3"/>
      <c r="I439" s="2"/>
      <c r="J439" s="7"/>
      <c r="K439" s="7"/>
    </row>
    <row r="440" spans="8:11" ht="15.75" customHeight="1" x14ac:dyDescent="0.25">
      <c r="H440" s="3"/>
      <c r="I440" s="2"/>
      <c r="J440" s="7"/>
      <c r="K440" s="7"/>
    </row>
    <row r="441" spans="8:11" ht="15.75" customHeight="1" x14ac:dyDescent="0.25">
      <c r="H441" s="3"/>
      <c r="I441" s="2"/>
      <c r="J441" s="7"/>
      <c r="K441" s="7"/>
    </row>
    <row r="442" spans="8:11" ht="15.75" customHeight="1" x14ac:dyDescent="0.25">
      <c r="H442" s="3"/>
      <c r="I442" s="2"/>
      <c r="J442" s="7"/>
      <c r="K442" s="7"/>
    </row>
    <row r="443" spans="8:11" ht="15.75" customHeight="1" x14ac:dyDescent="0.25">
      <c r="H443" s="3"/>
      <c r="I443" s="2"/>
      <c r="J443" s="7"/>
      <c r="K443" s="7"/>
    </row>
    <row r="444" spans="8:11" ht="15.75" customHeight="1" x14ac:dyDescent="0.25">
      <c r="H444" s="3"/>
      <c r="I444" s="2"/>
      <c r="J444" s="7"/>
      <c r="K444" s="7"/>
    </row>
    <row r="445" spans="8:11" ht="15.75" customHeight="1" x14ac:dyDescent="0.25">
      <c r="H445" s="3"/>
      <c r="I445" s="2"/>
      <c r="J445" s="7"/>
      <c r="K445" s="7"/>
    </row>
    <row r="446" spans="8:11" ht="15.75" customHeight="1" x14ac:dyDescent="0.25">
      <c r="H446" s="3"/>
      <c r="I446" s="2"/>
      <c r="J446" s="7"/>
      <c r="K446" s="7"/>
    </row>
    <row r="447" spans="8:11" ht="15.75" customHeight="1" x14ac:dyDescent="0.25">
      <c r="H447" s="3"/>
      <c r="I447" s="2"/>
      <c r="J447" s="7"/>
      <c r="K447" s="7"/>
    </row>
    <row r="448" spans="8:11" ht="15.75" customHeight="1" x14ac:dyDescent="0.25">
      <c r="H448" s="3"/>
      <c r="I448" s="2"/>
      <c r="J448" s="7"/>
      <c r="K448" s="7"/>
    </row>
    <row r="449" spans="8:11" ht="15.75" customHeight="1" x14ac:dyDescent="0.25">
      <c r="H449" s="3"/>
      <c r="I449" s="2"/>
      <c r="J449" s="7"/>
      <c r="K449" s="7"/>
    </row>
    <row r="450" spans="8:11" ht="15.75" customHeight="1" x14ac:dyDescent="0.25">
      <c r="H450" s="3"/>
      <c r="I450" s="2"/>
      <c r="J450" s="7"/>
      <c r="K450" s="7"/>
    </row>
    <row r="451" spans="8:11" ht="15.75" customHeight="1" x14ac:dyDescent="0.25">
      <c r="H451" s="3"/>
      <c r="I451" s="2"/>
      <c r="J451" s="7"/>
      <c r="K451" s="7"/>
    </row>
    <row r="452" spans="8:11" ht="15.75" customHeight="1" x14ac:dyDescent="0.25">
      <c r="H452" s="3"/>
      <c r="I452" s="2"/>
      <c r="J452" s="7"/>
      <c r="K452" s="7"/>
    </row>
    <row r="453" spans="8:11" ht="15.75" customHeight="1" x14ac:dyDescent="0.25">
      <c r="H453" s="3"/>
      <c r="I453" s="2"/>
      <c r="J453" s="7"/>
      <c r="K453" s="7"/>
    </row>
    <row r="454" spans="8:11" ht="15.75" customHeight="1" x14ac:dyDescent="0.25">
      <c r="H454" s="3"/>
      <c r="I454" s="2"/>
      <c r="J454" s="7"/>
      <c r="K454" s="7"/>
    </row>
    <row r="455" spans="8:11" ht="15.75" customHeight="1" x14ac:dyDescent="0.25">
      <c r="H455" s="3"/>
      <c r="I455" s="2"/>
      <c r="J455" s="7"/>
      <c r="K455" s="7"/>
    </row>
    <row r="456" spans="8:11" ht="15.75" customHeight="1" x14ac:dyDescent="0.25">
      <c r="H456" s="3"/>
      <c r="I456" s="2"/>
      <c r="J456" s="7"/>
      <c r="K456" s="7"/>
    </row>
    <row r="457" spans="8:11" ht="15.75" customHeight="1" x14ac:dyDescent="0.25">
      <c r="H457" s="3"/>
      <c r="I457" s="2"/>
      <c r="J457" s="7"/>
      <c r="K457" s="7"/>
    </row>
    <row r="458" spans="8:11" ht="15.75" customHeight="1" x14ac:dyDescent="0.25">
      <c r="H458" s="3"/>
      <c r="I458" s="2"/>
      <c r="J458" s="7"/>
      <c r="K458" s="7"/>
    </row>
    <row r="459" spans="8:11" ht="15.75" customHeight="1" x14ac:dyDescent="0.25">
      <c r="H459" s="3"/>
      <c r="I459" s="2"/>
      <c r="J459" s="7"/>
      <c r="K459" s="7"/>
    </row>
    <row r="460" spans="8:11" ht="15.75" customHeight="1" x14ac:dyDescent="0.25">
      <c r="H460" s="3"/>
      <c r="I460" s="2"/>
      <c r="J460" s="7"/>
      <c r="K460" s="7"/>
    </row>
    <row r="461" spans="8:11" ht="15.75" customHeight="1" x14ac:dyDescent="0.25">
      <c r="H461" s="3"/>
      <c r="I461" s="2"/>
      <c r="J461" s="7"/>
      <c r="K461" s="7"/>
    </row>
    <row r="462" spans="8:11" ht="15.75" customHeight="1" x14ac:dyDescent="0.25">
      <c r="H462" s="3"/>
      <c r="I462" s="2"/>
      <c r="J462" s="7"/>
      <c r="K462" s="7"/>
    </row>
    <row r="463" spans="8:11" ht="15.75" customHeight="1" x14ac:dyDescent="0.25">
      <c r="H463" s="3"/>
      <c r="I463" s="2"/>
      <c r="J463" s="7"/>
      <c r="K463" s="7"/>
    </row>
    <row r="464" spans="8:11" ht="15.75" customHeight="1" x14ac:dyDescent="0.25">
      <c r="H464" s="3"/>
      <c r="I464" s="2"/>
      <c r="J464" s="7"/>
      <c r="K464" s="7"/>
    </row>
    <row r="465" spans="8:11" ht="15.75" customHeight="1" x14ac:dyDescent="0.25">
      <c r="H465" s="3"/>
      <c r="I465" s="2"/>
      <c r="J465" s="7"/>
      <c r="K465" s="7"/>
    </row>
    <row r="466" spans="8:11" ht="15.75" customHeight="1" x14ac:dyDescent="0.25">
      <c r="H466" s="3"/>
      <c r="I466" s="2"/>
      <c r="J466" s="7"/>
      <c r="K466" s="7"/>
    </row>
    <row r="467" spans="8:11" ht="15.75" customHeight="1" x14ac:dyDescent="0.25">
      <c r="H467" s="3"/>
      <c r="I467" s="2"/>
      <c r="J467" s="7"/>
      <c r="K467" s="7"/>
    </row>
    <row r="468" spans="8:11" ht="15.75" customHeight="1" x14ac:dyDescent="0.25">
      <c r="H468" s="3"/>
      <c r="I468" s="2"/>
      <c r="J468" s="7"/>
      <c r="K468" s="7"/>
    </row>
    <row r="469" spans="8:11" ht="15.75" customHeight="1" x14ac:dyDescent="0.25">
      <c r="H469" s="3"/>
      <c r="I469" s="2"/>
      <c r="J469" s="7"/>
      <c r="K469" s="7"/>
    </row>
    <row r="470" spans="8:11" ht="15.75" customHeight="1" x14ac:dyDescent="0.25">
      <c r="H470" s="3"/>
      <c r="I470" s="2"/>
      <c r="J470" s="7"/>
      <c r="K470" s="7"/>
    </row>
    <row r="471" spans="8:11" ht="15.75" customHeight="1" x14ac:dyDescent="0.25">
      <c r="H471" s="3"/>
      <c r="I471" s="2"/>
      <c r="J471" s="7"/>
      <c r="K471" s="7"/>
    </row>
    <row r="472" spans="8:11" ht="15.75" customHeight="1" x14ac:dyDescent="0.25">
      <c r="H472" s="3"/>
      <c r="I472" s="2"/>
      <c r="J472" s="7"/>
      <c r="K472" s="7"/>
    </row>
    <row r="473" spans="8:11" ht="15.75" customHeight="1" x14ac:dyDescent="0.25">
      <c r="H473" s="3"/>
      <c r="I473" s="2"/>
      <c r="J473" s="7"/>
      <c r="K473" s="7"/>
    </row>
    <row r="474" spans="8:11" ht="15.75" customHeight="1" x14ac:dyDescent="0.25">
      <c r="H474" s="3"/>
      <c r="I474" s="2"/>
      <c r="J474" s="7"/>
      <c r="K474" s="7"/>
    </row>
    <row r="475" spans="8:11" ht="15.75" customHeight="1" x14ac:dyDescent="0.25">
      <c r="H475" s="3"/>
      <c r="I475" s="2"/>
      <c r="J475" s="7"/>
      <c r="K475" s="7"/>
    </row>
    <row r="476" spans="8:11" ht="15.75" customHeight="1" x14ac:dyDescent="0.25">
      <c r="H476" s="3"/>
      <c r="I476" s="2"/>
      <c r="J476" s="7"/>
      <c r="K476" s="7"/>
    </row>
    <row r="477" spans="8:11" ht="15.75" customHeight="1" x14ac:dyDescent="0.25">
      <c r="H477" s="3"/>
      <c r="I477" s="2"/>
      <c r="J477" s="7"/>
      <c r="K477" s="7"/>
    </row>
    <row r="478" spans="8:11" ht="15.75" customHeight="1" x14ac:dyDescent="0.25">
      <c r="H478" s="3"/>
      <c r="I478" s="2"/>
      <c r="J478" s="7"/>
      <c r="K478" s="7"/>
    </row>
    <row r="479" spans="8:11" ht="15.75" customHeight="1" x14ac:dyDescent="0.25">
      <c r="H479" s="3"/>
      <c r="I479" s="2"/>
      <c r="J479" s="7"/>
      <c r="K479" s="7"/>
    </row>
    <row r="480" spans="8:11" ht="15.75" customHeight="1" x14ac:dyDescent="0.25">
      <c r="H480" s="3"/>
      <c r="I480" s="2"/>
      <c r="J480" s="7"/>
      <c r="K480" s="7"/>
    </row>
    <row r="481" spans="8:11" ht="15.75" customHeight="1" x14ac:dyDescent="0.25">
      <c r="H481" s="3"/>
      <c r="I481" s="2"/>
      <c r="J481" s="7"/>
      <c r="K481" s="7"/>
    </row>
    <row r="482" spans="8:11" ht="15.75" customHeight="1" x14ac:dyDescent="0.25">
      <c r="H482" s="3"/>
      <c r="I482" s="2"/>
      <c r="J482" s="7"/>
      <c r="K482" s="7"/>
    </row>
    <row r="483" spans="8:11" ht="15.75" customHeight="1" x14ac:dyDescent="0.25">
      <c r="H483" s="3"/>
      <c r="I483" s="2"/>
      <c r="J483" s="7"/>
      <c r="K483" s="7"/>
    </row>
    <row r="484" spans="8:11" ht="15.75" customHeight="1" x14ac:dyDescent="0.25">
      <c r="H484" s="3"/>
      <c r="I484" s="2"/>
      <c r="J484" s="7"/>
      <c r="K484" s="7"/>
    </row>
    <row r="485" spans="8:11" ht="15.75" customHeight="1" x14ac:dyDescent="0.25">
      <c r="H485" s="3"/>
      <c r="I485" s="2"/>
      <c r="J485" s="7"/>
      <c r="K485" s="7"/>
    </row>
    <row r="486" spans="8:11" ht="15.75" customHeight="1" x14ac:dyDescent="0.25">
      <c r="H486" s="3"/>
      <c r="I486" s="2"/>
      <c r="J486" s="7"/>
      <c r="K486" s="7"/>
    </row>
    <row r="487" spans="8:11" ht="15.75" customHeight="1" x14ac:dyDescent="0.25">
      <c r="H487" s="3"/>
      <c r="I487" s="2"/>
      <c r="J487" s="7"/>
      <c r="K487" s="7"/>
    </row>
    <row r="488" spans="8:11" ht="15.75" customHeight="1" x14ac:dyDescent="0.25">
      <c r="H488" s="3"/>
      <c r="I488" s="2"/>
      <c r="J488" s="7"/>
      <c r="K488" s="7"/>
    </row>
    <row r="489" spans="8:11" ht="15.75" customHeight="1" x14ac:dyDescent="0.25">
      <c r="H489" s="3"/>
      <c r="I489" s="2"/>
      <c r="J489" s="7"/>
      <c r="K489" s="7"/>
    </row>
    <row r="490" spans="8:11" ht="15.75" customHeight="1" x14ac:dyDescent="0.25">
      <c r="H490" s="3"/>
      <c r="I490" s="2"/>
      <c r="J490" s="7"/>
      <c r="K490" s="7"/>
    </row>
    <row r="491" spans="8:11" ht="15.75" customHeight="1" x14ac:dyDescent="0.25">
      <c r="H491" s="3"/>
      <c r="I491" s="2"/>
      <c r="J491" s="7"/>
      <c r="K491" s="7"/>
    </row>
    <row r="492" spans="8:11" ht="15.75" customHeight="1" x14ac:dyDescent="0.25">
      <c r="H492" s="3"/>
      <c r="I492" s="2"/>
      <c r="J492" s="7"/>
      <c r="K492" s="7"/>
    </row>
    <row r="493" spans="8:11" ht="15.75" customHeight="1" x14ac:dyDescent="0.25">
      <c r="H493" s="3"/>
      <c r="I493" s="2"/>
      <c r="J493" s="7"/>
      <c r="K493" s="7"/>
    </row>
    <row r="494" spans="8:11" ht="15.75" customHeight="1" x14ac:dyDescent="0.25">
      <c r="H494" s="3"/>
      <c r="I494" s="2"/>
      <c r="J494" s="7"/>
      <c r="K494" s="7"/>
    </row>
    <row r="495" spans="8:11" ht="15.75" customHeight="1" x14ac:dyDescent="0.25">
      <c r="H495" s="3"/>
      <c r="I495" s="2"/>
      <c r="J495" s="7"/>
      <c r="K495" s="7"/>
    </row>
    <row r="496" spans="8:11" ht="15.75" customHeight="1" x14ac:dyDescent="0.25">
      <c r="H496" s="3"/>
      <c r="I496" s="2"/>
      <c r="J496" s="7"/>
      <c r="K496" s="7"/>
    </row>
    <row r="497" spans="8:11" ht="15.75" customHeight="1" x14ac:dyDescent="0.25">
      <c r="H497" s="3"/>
      <c r="I497" s="2"/>
      <c r="J497" s="7"/>
      <c r="K497" s="7"/>
    </row>
    <row r="498" spans="8:11" ht="15.75" customHeight="1" x14ac:dyDescent="0.25">
      <c r="H498" s="3"/>
      <c r="I498" s="2"/>
      <c r="J498" s="7"/>
      <c r="K498" s="7"/>
    </row>
    <row r="499" spans="8:11" ht="15.75" customHeight="1" x14ac:dyDescent="0.25">
      <c r="H499" s="3"/>
      <c r="I499" s="2"/>
      <c r="J499" s="7"/>
      <c r="K499" s="7"/>
    </row>
    <row r="500" spans="8:11" ht="15.75" customHeight="1" x14ac:dyDescent="0.25">
      <c r="H500" s="3"/>
      <c r="I500" s="2"/>
      <c r="J500" s="7"/>
      <c r="K500" s="7"/>
    </row>
    <row r="501" spans="8:11" ht="15.75" customHeight="1" x14ac:dyDescent="0.25">
      <c r="H501" s="3"/>
      <c r="I501" s="2"/>
      <c r="J501" s="7"/>
      <c r="K501" s="7"/>
    </row>
    <row r="502" spans="8:11" ht="15.75" customHeight="1" x14ac:dyDescent="0.25">
      <c r="H502" s="3"/>
      <c r="I502" s="2"/>
      <c r="J502" s="7"/>
      <c r="K502" s="7"/>
    </row>
    <row r="503" spans="8:11" ht="15.75" customHeight="1" x14ac:dyDescent="0.25">
      <c r="H503" s="3"/>
      <c r="I503" s="2"/>
      <c r="J503" s="7"/>
      <c r="K503" s="7"/>
    </row>
    <row r="504" spans="8:11" ht="15.75" customHeight="1" x14ac:dyDescent="0.25">
      <c r="H504" s="3"/>
      <c r="I504" s="2"/>
      <c r="J504" s="7"/>
      <c r="K504" s="7"/>
    </row>
    <row r="505" spans="8:11" ht="15.75" customHeight="1" x14ac:dyDescent="0.25">
      <c r="H505" s="3"/>
      <c r="I505" s="2"/>
      <c r="J505" s="7"/>
      <c r="K505" s="7"/>
    </row>
    <row r="506" spans="8:11" ht="15.75" customHeight="1" x14ac:dyDescent="0.25">
      <c r="H506" s="3"/>
      <c r="I506" s="2"/>
      <c r="J506" s="7"/>
      <c r="K506" s="7"/>
    </row>
    <row r="507" spans="8:11" ht="15.75" customHeight="1" x14ac:dyDescent="0.25">
      <c r="H507" s="3"/>
      <c r="I507" s="2"/>
      <c r="J507" s="7"/>
      <c r="K507" s="7"/>
    </row>
    <row r="508" spans="8:11" ht="15.75" customHeight="1" x14ac:dyDescent="0.25">
      <c r="H508" s="3"/>
      <c r="I508" s="2"/>
      <c r="J508" s="7"/>
      <c r="K508" s="7"/>
    </row>
    <row r="509" spans="8:11" ht="15.75" customHeight="1" x14ac:dyDescent="0.25">
      <c r="H509" s="3"/>
      <c r="I509" s="2"/>
      <c r="J509" s="7"/>
      <c r="K509" s="7"/>
    </row>
    <row r="510" spans="8:11" ht="15.75" customHeight="1" x14ac:dyDescent="0.25">
      <c r="H510" s="3"/>
      <c r="I510" s="2"/>
      <c r="J510" s="7"/>
      <c r="K510" s="7"/>
    </row>
    <row r="511" spans="8:11" ht="15.75" customHeight="1" x14ac:dyDescent="0.25">
      <c r="H511" s="3"/>
      <c r="I511" s="2"/>
      <c r="J511" s="7"/>
      <c r="K511" s="7"/>
    </row>
    <row r="512" spans="8:11" ht="15.75" customHeight="1" x14ac:dyDescent="0.25">
      <c r="H512" s="3"/>
      <c r="I512" s="2"/>
      <c r="J512" s="7"/>
      <c r="K512" s="7"/>
    </row>
    <row r="513" spans="8:11" ht="15.75" customHeight="1" x14ac:dyDescent="0.25">
      <c r="H513" s="3"/>
      <c r="I513" s="2"/>
      <c r="J513" s="7"/>
      <c r="K513" s="7"/>
    </row>
    <row r="514" spans="8:11" ht="15.75" customHeight="1" x14ac:dyDescent="0.25">
      <c r="H514" s="3"/>
      <c r="I514" s="2"/>
      <c r="J514" s="7"/>
      <c r="K514" s="7"/>
    </row>
    <row r="515" spans="8:11" ht="15.75" customHeight="1" x14ac:dyDescent="0.25">
      <c r="H515" s="3"/>
      <c r="I515" s="2"/>
      <c r="J515" s="7"/>
      <c r="K515" s="7"/>
    </row>
    <row r="516" spans="8:11" ht="15.75" customHeight="1" x14ac:dyDescent="0.25">
      <c r="H516" s="3"/>
      <c r="I516" s="2"/>
      <c r="J516" s="7"/>
      <c r="K516" s="7"/>
    </row>
    <row r="517" spans="8:11" ht="15.75" customHeight="1" x14ac:dyDescent="0.25">
      <c r="H517" s="3"/>
      <c r="I517" s="2"/>
      <c r="J517" s="7"/>
      <c r="K517" s="7"/>
    </row>
    <row r="518" spans="8:11" ht="15.75" customHeight="1" x14ac:dyDescent="0.25">
      <c r="H518" s="3"/>
      <c r="I518" s="2"/>
      <c r="J518" s="7"/>
      <c r="K518" s="7"/>
    </row>
    <row r="519" spans="8:11" ht="15.75" customHeight="1" x14ac:dyDescent="0.25">
      <c r="H519" s="3"/>
      <c r="I519" s="2"/>
      <c r="J519" s="7"/>
      <c r="K519" s="7"/>
    </row>
    <row r="520" spans="8:11" ht="15.75" customHeight="1" x14ac:dyDescent="0.25">
      <c r="H520" s="3"/>
      <c r="I520" s="2"/>
      <c r="J520" s="7"/>
      <c r="K520" s="7"/>
    </row>
    <row r="521" spans="8:11" ht="15.75" customHeight="1" x14ac:dyDescent="0.25">
      <c r="H521" s="3"/>
      <c r="I521" s="2"/>
      <c r="J521" s="7"/>
      <c r="K521" s="7"/>
    </row>
    <row r="522" spans="8:11" ht="15.75" customHeight="1" x14ac:dyDescent="0.25">
      <c r="H522" s="3"/>
      <c r="I522" s="2"/>
      <c r="J522" s="7"/>
      <c r="K522" s="7"/>
    </row>
    <row r="523" spans="8:11" ht="15.75" customHeight="1" x14ac:dyDescent="0.25">
      <c r="H523" s="3"/>
      <c r="I523" s="2"/>
      <c r="J523" s="7"/>
      <c r="K523" s="7"/>
    </row>
    <row r="524" spans="8:11" ht="15.75" customHeight="1" x14ac:dyDescent="0.25">
      <c r="H524" s="3"/>
      <c r="I524" s="2"/>
      <c r="J524" s="7"/>
      <c r="K524" s="7"/>
    </row>
    <row r="525" spans="8:11" ht="15.75" customHeight="1" x14ac:dyDescent="0.25">
      <c r="H525" s="3"/>
      <c r="I525" s="2"/>
      <c r="J525" s="7"/>
      <c r="K525" s="7"/>
    </row>
    <row r="526" spans="8:11" ht="15.75" customHeight="1" x14ac:dyDescent="0.25">
      <c r="H526" s="3"/>
      <c r="I526" s="2"/>
      <c r="J526" s="7"/>
      <c r="K526" s="7"/>
    </row>
    <row r="527" spans="8:11" ht="15.75" customHeight="1" x14ac:dyDescent="0.25">
      <c r="H527" s="3"/>
      <c r="I527" s="2"/>
      <c r="J527" s="7"/>
      <c r="K527" s="7"/>
    </row>
    <row r="528" spans="8:11" ht="15.75" customHeight="1" x14ac:dyDescent="0.25">
      <c r="H528" s="3"/>
      <c r="I528" s="2"/>
      <c r="J528" s="7"/>
      <c r="K528" s="7"/>
    </row>
    <row r="529" spans="8:11" ht="15.75" customHeight="1" x14ac:dyDescent="0.25">
      <c r="H529" s="3"/>
      <c r="I529" s="2"/>
      <c r="J529" s="7"/>
      <c r="K529" s="7"/>
    </row>
    <row r="530" spans="8:11" ht="15.75" customHeight="1" x14ac:dyDescent="0.25">
      <c r="H530" s="3"/>
      <c r="I530" s="2"/>
      <c r="J530" s="7"/>
      <c r="K530" s="7"/>
    </row>
    <row r="531" spans="8:11" ht="15.75" customHeight="1" x14ac:dyDescent="0.25">
      <c r="H531" s="3"/>
      <c r="I531" s="2"/>
      <c r="J531" s="7"/>
      <c r="K531" s="7"/>
    </row>
    <row r="532" spans="8:11" ht="15.75" customHeight="1" x14ac:dyDescent="0.25">
      <c r="H532" s="3"/>
      <c r="I532" s="2"/>
      <c r="J532" s="7"/>
      <c r="K532" s="7"/>
    </row>
    <row r="533" spans="8:11" ht="15.75" customHeight="1" x14ac:dyDescent="0.25">
      <c r="H533" s="3"/>
      <c r="I533" s="2"/>
      <c r="J533" s="7"/>
      <c r="K533" s="7"/>
    </row>
    <row r="534" spans="8:11" ht="15.75" customHeight="1" x14ac:dyDescent="0.25">
      <c r="H534" s="3"/>
      <c r="I534" s="2"/>
      <c r="J534" s="7"/>
      <c r="K534" s="7"/>
    </row>
    <row r="535" spans="8:11" ht="15.75" customHeight="1" x14ac:dyDescent="0.25">
      <c r="H535" s="3"/>
      <c r="I535" s="2"/>
      <c r="J535" s="7"/>
      <c r="K535" s="7"/>
    </row>
    <row r="536" spans="8:11" ht="15.75" customHeight="1" x14ac:dyDescent="0.25">
      <c r="H536" s="3"/>
      <c r="I536" s="2"/>
      <c r="J536" s="7"/>
      <c r="K536" s="7"/>
    </row>
    <row r="537" spans="8:11" ht="15.75" customHeight="1" x14ac:dyDescent="0.25">
      <c r="H537" s="3"/>
      <c r="I537" s="2"/>
      <c r="J537" s="7"/>
      <c r="K537" s="7"/>
    </row>
    <row r="538" spans="8:11" ht="15.75" customHeight="1" x14ac:dyDescent="0.25">
      <c r="H538" s="3"/>
      <c r="I538" s="2"/>
      <c r="J538" s="7"/>
      <c r="K538" s="7"/>
    </row>
    <row r="539" spans="8:11" ht="15.75" customHeight="1" x14ac:dyDescent="0.25">
      <c r="H539" s="3"/>
      <c r="I539" s="2"/>
      <c r="J539" s="7"/>
      <c r="K539" s="7"/>
    </row>
    <row r="540" spans="8:11" ht="15.75" customHeight="1" x14ac:dyDescent="0.25">
      <c r="H540" s="3"/>
      <c r="I540" s="2"/>
      <c r="J540" s="7"/>
      <c r="K540" s="7"/>
    </row>
    <row r="541" spans="8:11" ht="15.75" customHeight="1" x14ac:dyDescent="0.25">
      <c r="H541" s="3"/>
      <c r="I541" s="2"/>
      <c r="J541" s="7"/>
      <c r="K541" s="7"/>
    </row>
    <row r="542" spans="8:11" ht="15.75" customHeight="1" x14ac:dyDescent="0.25">
      <c r="H542" s="3"/>
      <c r="I542" s="2"/>
      <c r="J542" s="7"/>
      <c r="K542" s="7"/>
    </row>
    <row r="543" spans="8:11" ht="15.75" customHeight="1" x14ac:dyDescent="0.25">
      <c r="H543" s="3"/>
      <c r="I543" s="2"/>
      <c r="J543" s="7"/>
      <c r="K543" s="7"/>
    </row>
    <row r="544" spans="8:11" ht="15.75" customHeight="1" x14ac:dyDescent="0.25">
      <c r="H544" s="3"/>
      <c r="I544" s="2"/>
      <c r="J544" s="7"/>
      <c r="K544" s="7"/>
    </row>
    <row r="545" spans="8:11" ht="15.75" customHeight="1" x14ac:dyDescent="0.25">
      <c r="H545" s="3"/>
      <c r="I545" s="2"/>
      <c r="J545" s="7"/>
      <c r="K545" s="7"/>
    </row>
    <row r="546" spans="8:11" ht="15.75" customHeight="1" x14ac:dyDescent="0.25">
      <c r="H546" s="3"/>
      <c r="I546" s="2"/>
      <c r="J546" s="7"/>
      <c r="K546" s="7"/>
    </row>
    <row r="547" spans="8:11" ht="15.75" customHeight="1" x14ac:dyDescent="0.25">
      <c r="H547" s="3"/>
      <c r="I547" s="2"/>
      <c r="J547" s="7"/>
      <c r="K547" s="7"/>
    </row>
    <row r="548" spans="8:11" ht="15.75" customHeight="1" x14ac:dyDescent="0.25">
      <c r="H548" s="3"/>
      <c r="I548" s="2"/>
      <c r="J548" s="7"/>
      <c r="K548" s="7"/>
    </row>
    <row r="549" spans="8:11" ht="15.75" customHeight="1" x14ac:dyDescent="0.25">
      <c r="H549" s="3"/>
      <c r="I549" s="2"/>
      <c r="J549" s="7"/>
      <c r="K549" s="7"/>
    </row>
    <row r="550" spans="8:11" ht="15.75" customHeight="1" x14ac:dyDescent="0.25">
      <c r="H550" s="3"/>
      <c r="I550" s="2"/>
      <c r="J550" s="7"/>
      <c r="K550" s="7"/>
    </row>
    <row r="551" spans="8:11" ht="15.75" customHeight="1" x14ac:dyDescent="0.25">
      <c r="H551" s="3"/>
      <c r="I551" s="2"/>
      <c r="J551" s="7"/>
      <c r="K551" s="7"/>
    </row>
    <row r="552" spans="8:11" ht="15.75" customHeight="1" x14ac:dyDescent="0.25">
      <c r="H552" s="3"/>
      <c r="I552" s="2"/>
      <c r="J552" s="7"/>
      <c r="K552" s="7"/>
    </row>
    <row r="553" spans="8:11" ht="15.75" customHeight="1" x14ac:dyDescent="0.25">
      <c r="H553" s="3"/>
      <c r="I553" s="2"/>
      <c r="J553" s="7"/>
      <c r="K553" s="7"/>
    </row>
    <row r="554" spans="8:11" ht="15.75" customHeight="1" x14ac:dyDescent="0.25">
      <c r="H554" s="3"/>
      <c r="I554" s="2"/>
      <c r="J554" s="7"/>
      <c r="K554" s="7"/>
    </row>
    <row r="555" spans="8:11" ht="15.75" customHeight="1" x14ac:dyDescent="0.25">
      <c r="H555" s="3"/>
      <c r="I555" s="2"/>
      <c r="J555" s="7"/>
      <c r="K555" s="7"/>
    </row>
    <row r="556" spans="8:11" ht="15.75" customHeight="1" x14ac:dyDescent="0.25">
      <c r="H556" s="3"/>
      <c r="I556" s="2"/>
      <c r="J556" s="7"/>
      <c r="K556" s="7"/>
    </row>
    <row r="557" spans="8:11" ht="15.75" customHeight="1" x14ac:dyDescent="0.25">
      <c r="H557" s="3"/>
      <c r="I557" s="2"/>
      <c r="J557" s="7"/>
      <c r="K557" s="7"/>
    </row>
    <row r="558" spans="8:11" ht="15.75" customHeight="1" x14ac:dyDescent="0.25">
      <c r="H558" s="3"/>
      <c r="I558" s="2"/>
      <c r="J558" s="7"/>
      <c r="K558" s="7"/>
    </row>
    <row r="559" spans="8:11" ht="15.75" customHeight="1" x14ac:dyDescent="0.25">
      <c r="H559" s="3"/>
      <c r="I559" s="2"/>
      <c r="J559" s="7"/>
      <c r="K559" s="7"/>
    </row>
    <row r="560" spans="8:11" ht="15.75" customHeight="1" x14ac:dyDescent="0.25">
      <c r="H560" s="3"/>
      <c r="I560" s="2"/>
      <c r="J560" s="7"/>
      <c r="K560" s="7"/>
    </row>
    <row r="561" spans="8:11" ht="15.75" customHeight="1" x14ac:dyDescent="0.25">
      <c r="H561" s="3"/>
      <c r="I561" s="2"/>
      <c r="J561" s="7"/>
      <c r="K561" s="7"/>
    </row>
    <row r="562" spans="8:11" ht="15.75" customHeight="1" x14ac:dyDescent="0.25">
      <c r="H562" s="3"/>
      <c r="I562" s="2"/>
      <c r="J562" s="7"/>
      <c r="K562" s="7"/>
    </row>
    <row r="563" spans="8:11" ht="15.75" customHeight="1" x14ac:dyDescent="0.25">
      <c r="H563" s="3"/>
      <c r="I563" s="2"/>
      <c r="J563" s="7"/>
      <c r="K563" s="7"/>
    </row>
    <row r="564" spans="8:11" ht="15.75" customHeight="1" x14ac:dyDescent="0.25">
      <c r="H564" s="3"/>
      <c r="I564" s="2"/>
      <c r="J564" s="7"/>
      <c r="K564" s="7"/>
    </row>
    <row r="565" spans="8:11" ht="15.75" customHeight="1" x14ac:dyDescent="0.25">
      <c r="H565" s="3"/>
      <c r="I565" s="2"/>
      <c r="J565" s="7"/>
      <c r="K565" s="7"/>
    </row>
    <row r="566" spans="8:11" ht="15.75" customHeight="1" x14ac:dyDescent="0.25">
      <c r="H566" s="3"/>
      <c r="I566" s="2"/>
      <c r="J566" s="7"/>
      <c r="K566" s="7"/>
    </row>
    <row r="567" spans="8:11" ht="15.75" customHeight="1" x14ac:dyDescent="0.25">
      <c r="H567" s="3"/>
      <c r="I567" s="2"/>
      <c r="J567" s="7"/>
      <c r="K567" s="7"/>
    </row>
    <row r="568" spans="8:11" ht="15.75" customHeight="1" x14ac:dyDescent="0.25">
      <c r="H568" s="3"/>
      <c r="I568" s="2"/>
      <c r="J568" s="7"/>
      <c r="K568" s="7"/>
    </row>
    <row r="569" spans="8:11" ht="15.75" customHeight="1" x14ac:dyDescent="0.25">
      <c r="H569" s="3"/>
      <c r="I569" s="2"/>
      <c r="J569" s="7"/>
      <c r="K569" s="7"/>
    </row>
    <row r="570" spans="8:11" ht="15.75" customHeight="1" x14ac:dyDescent="0.25">
      <c r="H570" s="3"/>
      <c r="I570" s="2"/>
      <c r="J570" s="7"/>
      <c r="K570" s="7"/>
    </row>
    <row r="571" spans="8:11" ht="15.75" customHeight="1" x14ac:dyDescent="0.25">
      <c r="H571" s="3"/>
      <c r="I571" s="2"/>
      <c r="J571" s="7"/>
      <c r="K571" s="7"/>
    </row>
    <row r="572" spans="8:11" ht="15.75" customHeight="1" x14ac:dyDescent="0.25">
      <c r="H572" s="3"/>
      <c r="I572" s="2"/>
      <c r="J572" s="7"/>
      <c r="K572" s="7"/>
    </row>
    <row r="573" spans="8:11" ht="15.75" customHeight="1" x14ac:dyDescent="0.25">
      <c r="H573" s="3"/>
      <c r="I573" s="2"/>
      <c r="J573" s="7"/>
      <c r="K573" s="7"/>
    </row>
    <row r="574" spans="8:11" ht="15.75" customHeight="1" x14ac:dyDescent="0.25">
      <c r="H574" s="3"/>
      <c r="I574" s="2"/>
      <c r="J574" s="7"/>
      <c r="K574" s="7"/>
    </row>
    <row r="575" spans="8:11" ht="15.75" customHeight="1" x14ac:dyDescent="0.25">
      <c r="H575" s="3"/>
      <c r="I575" s="2"/>
      <c r="J575" s="7"/>
      <c r="K575" s="7"/>
    </row>
    <row r="576" spans="8:11" ht="15.75" customHeight="1" x14ac:dyDescent="0.25">
      <c r="H576" s="3"/>
      <c r="I576" s="2"/>
      <c r="J576" s="7"/>
      <c r="K576" s="7"/>
    </row>
    <row r="577" spans="8:11" ht="15.75" customHeight="1" x14ac:dyDescent="0.25">
      <c r="H577" s="3"/>
      <c r="I577" s="2"/>
      <c r="J577" s="7"/>
      <c r="K577" s="7"/>
    </row>
    <row r="578" spans="8:11" ht="15.75" customHeight="1" x14ac:dyDescent="0.25">
      <c r="H578" s="3"/>
      <c r="I578" s="2"/>
      <c r="J578" s="7"/>
      <c r="K578" s="7"/>
    </row>
    <row r="579" spans="8:11" ht="15.75" customHeight="1" x14ac:dyDescent="0.25">
      <c r="H579" s="3"/>
      <c r="I579" s="2"/>
      <c r="J579" s="7"/>
      <c r="K579" s="7"/>
    </row>
    <row r="580" spans="8:11" ht="15.75" customHeight="1" x14ac:dyDescent="0.25">
      <c r="H580" s="3"/>
      <c r="I580" s="2"/>
      <c r="J580" s="7"/>
      <c r="K580" s="7"/>
    </row>
    <row r="581" spans="8:11" ht="15.75" customHeight="1" x14ac:dyDescent="0.25">
      <c r="H581" s="3"/>
      <c r="I581" s="2"/>
      <c r="J581" s="7"/>
      <c r="K581" s="7"/>
    </row>
    <row r="582" spans="8:11" ht="15.75" customHeight="1" x14ac:dyDescent="0.25">
      <c r="H582" s="3"/>
      <c r="I582" s="2"/>
      <c r="J582" s="7"/>
      <c r="K582" s="7"/>
    </row>
    <row r="583" spans="8:11" ht="15.75" customHeight="1" x14ac:dyDescent="0.25">
      <c r="H583" s="3"/>
      <c r="I583" s="2"/>
      <c r="J583" s="7"/>
      <c r="K583" s="7"/>
    </row>
    <row r="584" spans="8:11" ht="15.75" customHeight="1" x14ac:dyDescent="0.25">
      <c r="H584" s="3"/>
      <c r="I584" s="2"/>
      <c r="J584" s="7"/>
      <c r="K584" s="7"/>
    </row>
    <row r="585" spans="8:11" ht="15.75" customHeight="1" x14ac:dyDescent="0.25">
      <c r="H585" s="3"/>
      <c r="I585" s="2"/>
      <c r="J585" s="7"/>
      <c r="K585" s="7"/>
    </row>
    <row r="586" spans="8:11" ht="15.75" customHeight="1" x14ac:dyDescent="0.25">
      <c r="H586" s="3"/>
      <c r="I586" s="2"/>
      <c r="J586" s="7"/>
      <c r="K586" s="7"/>
    </row>
    <row r="587" spans="8:11" ht="15.75" customHeight="1" x14ac:dyDescent="0.25">
      <c r="H587" s="3"/>
      <c r="I587" s="2"/>
      <c r="J587" s="7"/>
      <c r="K587" s="7"/>
    </row>
    <row r="588" spans="8:11" ht="15.75" customHeight="1" x14ac:dyDescent="0.25">
      <c r="H588" s="3"/>
      <c r="I588" s="2"/>
      <c r="J588" s="7"/>
      <c r="K588" s="7"/>
    </row>
    <row r="589" spans="8:11" ht="15.75" customHeight="1" x14ac:dyDescent="0.25">
      <c r="H589" s="3"/>
      <c r="I589" s="2"/>
      <c r="J589" s="7"/>
      <c r="K589" s="7"/>
    </row>
    <row r="590" spans="8:11" ht="15.75" customHeight="1" x14ac:dyDescent="0.25">
      <c r="H590" s="3"/>
      <c r="I590" s="2"/>
      <c r="J590" s="7"/>
      <c r="K590" s="7"/>
    </row>
    <row r="591" spans="8:11" ht="15.75" customHeight="1" x14ac:dyDescent="0.25">
      <c r="H591" s="3"/>
      <c r="I591" s="2"/>
      <c r="J591" s="7"/>
      <c r="K591" s="7"/>
    </row>
    <row r="592" spans="8:11" ht="15.75" customHeight="1" x14ac:dyDescent="0.25">
      <c r="H592" s="3"/>
      <c r="I592" s="2"/>
      <c r="J592" s="7"/>
      <c r="K592" s="7"/>
    </row>
    <row r="593" spans="8:11" ht="15.75" customHeight="1" x14ac:dyDescent="0.25">
      <c r="H593" s="3"/>
      <c r="I593" s="2"/>
      <c r="J593" s="7"/>
      <c r="K593" s="7"/>
    </row>
    <row r="594" spans="8:11" ht="15.75" customHeight="1" x14ac:dyDescent="0.25">
      <c r="H594" s="3"/>
      <c r="I594" s="2"/>
      <c r="J594" s="7"/>
      <c r="K594" s="7"/>
    </row>
    <row r="595" spans="8:11" ht="15.75" customHeight="1" x14ac:dyDescent="0.25">
      <c r="H595" s="3"/>
      <c r="I595" s="2"/>
      <c r="J595" s="7"/>
      <c r="K595" s="7"/>
    </row>
    <row r="596" spans="8:11" ht="15.75" customHeight="1" x14ac:dyDescent="0.25">
      <c r="H596" s="3"/>
      <c r="I596" s="2"/>
      <c r="J596" s="7"/>
      <c r="K596" s="7"/>
    </row>
    <row r="597" spans="8:11" ht="15.75" customHeight="1" x14ac:dyDescent="0.25">
      <c r="H597" s="3"/>
      <c r="I597" s="2"/>
      <c r="J597" s="7"/>
      <c r="K597" s="7"/>
    </row>
    <row r="598" spans="8:11" ht="15.75" customHeight="1" x14ac:dyDescent="0.25">
      <c r="H598" s="3"/>
      <c r="I598" s="2"/>
      <c r="J598" s="7"/>
      <c r="K598" s="7"/>
    </row>
    <row r="599" spans="8:11" ht="15.75" customHeight="1" x14ac:dyDescent="0.25">
      <c r="H599" s="3"/>
      <c r="I599" s="2"/>
      <c r="J599" s="7"/>
      <c r="K599" s="7"/>
    </row>
    <row r="600" spans="8:11" ht="15.75" customHeight="1" x14ac:dyDescent="0.25">
      <c r="H600" s="3"/>
      <c r="I600" s="2"/>
      <c r="J600" s="7"/>
      <c r="K600" s="7"/>
    </row>
    <row r="601" spans="8:11" ht="15.75" customHeight="1" x14ac:dyDescent="0.25">
      <c r="H601" s="3"/>
      <c r="I601" s="2"/>
      <c r="J601" s="7"/>
      <c r="K601" s="7"/>
    </row>
    <row r="602" spans="8:11" ht="15.75" customHeight="1" x14ac:dyDescent="0.25">
      <c r="H602" s="3"/>
      <c r="I602" s="2"/>
      <c r="J602" s="7"/>
      <c r="K602" s="7"/>
    </row>
    <row r="603" spans="8:11" ht="15.75" customHeight="1" x14ac:dyDescent="0.25">
      <c r="H603" s="3"/>
      <c r="I603" s="2"/>
      <c r="J603" s="7"/>
      <c r="K603" s="7"/>
    </row>
    <row r="604" spans="8:11" ht="15.75" customHeight="1" x14ac:dyDescent="0.25">
      <c r="H604" s="3"/>
      <c r="I604" s="2"/>
      <c r="J604" s="7"/>
      <c r="K604" s="7"/>
    </row>
    <row r="605" spans="8:11" ht="15.75" customHeight="1" x14ac:dyDescent="0.25">
      <c r="H605" s="3"/>
      <c r="I605" s="2"/>
      <c r="J605" s="7"/>
      <c r="K605" s="7"/>
    </row>
    <row r="606" spans="8:11" ht="15.75" customHeight="1" x14ac:dyDescent="0.25">
      <c r="H606" s="3"/>
      <c r="I606" s="2"/>
      <c r="J606" s="7"/>
      <c r="K606" s="7"/>
    </row>
    <row r="607" spans="8:11" ht="15.75" customHeight="1" x14ac:dyDescent="0.25">
      <c r="H607" s="3"/>
      <c r="I607" s="2"/>
      <c r="J607" s="7"/>
      <c r="K607" s="7"/>
    </row>
    <row r="608" spans="8:11" ht="15.75" customHeight="1" x14ac:dyDescent="0.25">
      <c r="H608" s="3"/>
      <c r="I608" s="2"/>
      <c r="J608" s="7"/>
      <c r="K608" s="7"/>
    </row>
    <row r="609" spans="8:11" ht="15.75" customHeight="1" x14ac:dyDescent="0.25">
      <c r="H609" s="3"/>
      <c r="I609" s="2"/>
      <c r="J609" s="7"/>
      <c r="K609" s="7"/>
    </row>
    <row r="610" spans="8:11" ht="15.75" customHeight="1" x14ac:dyDescent="0.25">
      <c r="H610" s="3"/>
      <c r="I610" s="2"/>
      <c r="J610" s="7"/>
      <c r="K610" s="7"/>
    </row>
    <row r="611" spans="8:11" ht="15.75" customHeight="1" x14ac:dyDescent="0.25">
      <c r="H611" s="3"/>
      <c r="I611" s="2"/>
      <c r="J611" s="7"/>
      <c r="K611" s="7"/>
    </row>
    <row r="612" spans="8:11" ht="15.75" customHeight="1" x14ac:dyDescent="0.25">
      <c r="H612" s="3"/>
      <c r="I612" s="2"/>
      <c r="J612" s="7"/>
      <c r="K612" s="7"/>
    </row>
    <row r="613" spans="8:11" ht="15.75" customHeight="1" x14ac:dyDescent="0.25">
      <c r="H613" s="3"/>
      <c r="I613" s="2"/>
      <c r="J613" s="7"/>
      <c r="K613" s="7"/>
    </row>
    <row r="614" spans="8:11" ht="15.75" customHeight="1" x14ac:dyDescent="0.25">
      <c r="H614" s="3"/>
      <c r="I614" s="2"/>
      <c r="J614" s="7"/>
      <c r="K614" s="7"/>
    </row>
    <row r="615" spans="8:11" ht="15.75" customHeight="1" x14ac:dyDescent="0.25">
      <c r="H615" s="3"/>
      <c r="I615" s="2"/>
      <c r="J615" s="7"/>
      <c r="K615" s="7"/>
    </row>
    <row r="616" spans="8:11" ht="15.75" customHeight="1" x14ac:dyDescent="0.25">
      <c r="H616" s="3"/>
      <c r="I616" s="2"/>
      <c r="J616" s="7"/>
      <c r="K616" s="7"/>
    </row>
    <row r="617" spans="8:11" ht="15.75" customHeight="1" x14ac:dyDescent="0.25">
      <c r="H617" s="3"/>
      <c r="I617" s="2"/>
      <c r="J617" s="7"/>
      <c r="K617" s="7"/>
    </row>
    <row r="618" spans="8:11" ht="15.75" customHeight="1" x14ac:dyDescent="0.25">
      <c r="H618" s="3"/>
      <c r="I618" s="2"/>
      <c r="J618" s="7"/>
      <c r="K618" s="7"/>
    </row>
    <row r="619" spans="8:11" ht="15.75" customHeight="1" x14ac:dyDescent="0.25">
      <c r="H619" s="3"/>
      <c r="I619" s="2"/>
      <c r="J619" s="7"/>
      <c r="K619" s="7"/>
    </row>
    <row r="620" spans="8:11" ht="15.75" customHeight="1" x14ac:dyDescent="0.25">
      <c r="H620" s="3"/>
      <c r="I620" s="2"/>
      <c r="J620" s="7"/>
      <c r="K620" s="7"/>
    </row>
    <row r="621" spans="8:11" ht="15.75" customHeight="1" x14ac:dyDescent="0.25">
      <c r="H621" s="3"/>
      <c r="I621" s="2"/>
      <c r="J621" s="7"/>
      <c r="K621" s="7"/>
    </row>
    <row r="622" spans="8:11" ht="15.75" customHeight="1" x14ac:dyDescent="0.25">
      <c r="H622" s="3"/>
      <c r="I622" s="2"/>
      <c r="J622" s="7"/>
      <c r="K622" s="7"/>
    </row>
    <row r="623" spans="8:11" ht="15.75" customHeight="1" x14ac:dyDescent="0.25">
      <c r="H623" s="3"/>
      <c r="I623" s="2"/>
      <c r="J623" s="7"/>
      <c r="K623" s="7"/>
    </row>
    <row r="624" spans="8:11" ht="15.75" customHeight="1" x14ac:dyDescent="0.25">
      <c r="H624" s="3"/>
      <c r="I624" s="2"/>
      <c r="J624" s="7"/>
      <c r="K624" s="7"/>
    </row>
    <row r="625" spans="8:11" ht="15.75" customHeight="1" x14ac:dyDescent="0.25">
      <c r="H625" s="3"/>
      <c r="I625" s="2"/>
      <c r="J625" s="7"/>
      <c r="K625" s="7"/>
    </row>
    <row r="626" spans="8:11" ht="15.75" customHeight="1" x14ac:dyDescent="0.25">
      <c r="H626" s="3"/>
      <c r="I626" s="2"/>
      <c r="J626" s="7"/>
      <c r="K626" s="7"/>
    </row>
    <row r="627" spans="8:11" ht="15.75" customHeight="1" x14ac:dyDescent="0.25">
      <c r="H627" s="3"/>
      <c r="I627" s="2"/>
      <c r="J627" s="7"/>
      <c r="K627" s="7"/>
    </row>
    <row r="628" spans="8:11" ht="15.75" customHeight="1" x14ac:dyDescent="0.25">
      <c r="H628" s="3"/>
      <c r="I628" s="2"/>
      <c r="J628" s="7"/>
      <c r="K628" s="7"/>
    </row>
    <row r="629" spans="8:11" ht="15.75" customHeight="1" x14ac:dyDescent="0.25">
      <c r="H629" s="3"/>
      <c r="I629" s="2"/>
      <c r="J629" s="7"/>
      <c r="K629" s="7"/>
    </row>
    <row r="630" spans="8:11" ht="15.75" customHeight="1" x14ac:dyDescent="0.25">
      <c r="H630" s="3"/>
      <c r="I630" s="2"/>
      <c r="J630" s="7"/>
      <c r="K630" s="7"/>
    </row>
    <row r="631" spans="8:11" ht="15.75" customHeight="1" x14ac:dyDescent="0.25">
      <c r="H631" s="3"/>
      <c r="I631" s="2"/>
      <c r="J631" s="7"/>
      <c r="K631" s="7"/>
    </row>
    <row r="632" spans="8:11" ht="15.75" customHeight="1" x14ac:dyDescent="0.25">
      <c r="H632" s="3"/>
      <c r="I632" s="2"/>
      <c r="J632" s="7"/>
      <c r="K632" s="7"/>
    </row>
    <row r="633" spans="8:11" ht="15.75" customHeight="1" x14ac:dyDescent="0.25">
      <c r="H633" s="3"/>
      <c r="I633" s="2"/>
      <c r="J633" s="7"/>
      <c r="K633" s="7"/>
    </row>
    <row r="634" spans="8:11" ht="15.75" customHeight="1" x14ac:dyDescent="0.25">
      <c r="H634" s="3"/>
      <c r="I634" s="2"/>
      <c r="J634" s="7"/>
      <c r="K634" s="7"/>
    </row>
    <row r="635" spans="8:11" ht="15.75" customHeight="1" x14ac:dyDescent="0.25">
      <c r="H635" s="3"/>
      <c r="I635" s="2"/>
      <c r="J635" s="7"/>
      <c r="K635" s="7"/>
    </row>
    <row r="636" spans="8:11" ht="15.75" customHeight="1" x14ac:dyDescent="0.25">
      <c r="H636" s="3"/>
      <c r="I636" s="2"/>
      <c r="J636" s="7"/>
      <c r="K636" s="7"/>
    </row>
    <row r="637" spans="8:11" ht="15.75" customHeight="1" x14ac:dyDescent="0.25">
      <c r="H637" s="3"/>
      <c r="I637" s="2"/>
      <c r="J637" s="7"/>
      <c r="K637" s="7"/>
    </row>
    <row r="638" spans="8:11" ht="15.75" customHeight="1" x14ac:dyDescent="0.25">
      <c r="H638" s="3"/>
      <c r="I638" s="2"/>
      <c r="J638" s="7"/>
      <c r="K638" s="7"/>
    </row>
    <row r="639" spans="8:11" ht="15.75" customHeight="1" x14ac:dyDescent="0.25">
      <c r="H639" s="3"/>
      <c r="I639" s="2"/>
      <c r="J639" s="7"/>
      <c r="K639" s="7"/>
    </row>
    <row r="640" spans="8:11" ht="15.75" customHeight="1" x14ac:dyDescent="0.25">
      <c r="H640" s="3"/>
      <c r="I640" s="2"/>
      <c r="J640" s="7"/>
      <c r="K640" s="7"/>
    </row>
    <row r="641" spans="8:11" ht="15.75" customHeight="1" x14ac:dyDescent="0.25">
      <c r="H641" s="3"/>
      <c r="I641" s="2"/>
      <c r="J641" s="7"/>
      <c r="K641" s="7"/>
    </row>
    <row r="642" spans="8:11" ht="15.75" customHeight="1" x14ac:dyDescent="0.25">
      <c r="H642" s="3"/>
      <c r="I642" s="2"/>
      <c r="J642" s="7"/>
      <c r="K642" s="7"/>
    </row>
    <row r="643" spans="8:11" ht="15.75" customHeight="1" x14ac:dyDescent="0.25">
      <c r="H643" s="3"/>
      <c r="I643" s="2"/>
      <c r="J643" s="7"/>
      <c r="K643" s="7"/>
    </row>
    <row r="644" spans="8:11" ht="15.75" customHeight="1" x14ac:dyDescent="0.25">
      <c r="H644" s="3"/>
      <c r="I644" s="2"/>
      <c r="J644" s="7"/>
      <c r="K644" s="7"/>
    </row>
    <row r="645" spans="8:11" ht="15.75" customHeight="1" x14ac:dyDescent="0.25">
      <c r="H645" s="3"/>
      <c r="I645" s="2"/>
      <c r="J645" s="7"/>
      <c r="K645" s="7"/>
    </row>
    <row r="646" spans="8:11" ht="15.75" customHeight="1" x14ac:dyDescent="0.25">
      <c r="H646" s="3"/>
      <c r="I646" s="2"/>
      <c r="J646" s="7"/>
      <c r="K646" s="7"/>
    </row>
    <row r="647" spans="8:11" ht="15.75" customHeight="1" x14ac:dyDescent="0.25">
      <c r="H647" s="3"/>
      <c r="I647" s="2"/>
      <c r="J647" s="7"/>
      <c r="K647" s="7"/>
    </row>
    <row r="648" spans="8:11" ht="15.75" customHeight="1" x14ac:dyDescent="0.25">
      <c r="H648" s="3"/>
      <c r="I648" s="2"/>
      <c r="J648" s="7"/>
      <c r="K648" s="7"/>
    </row>
    <row r="649" spans="8:11" ht="15.75" customHeight="1" x14ac:dyDescent="0.25">
      <c r="H649" s="3"/>
      <c r="I649" s="2"/>
      <c r="J649" s="7"/>
      <c r="K649" s="7"/>
    </row>
    <row r="650" spans="8:11" ht="15.75" customHeight="1" x14ac:dyDescent="0.25">
      <c r="H650" s="3"/>
      <c r="I650" s="2"/>
      <c r="J650" s="7"/>
      <c r="K650" s="7"/>
    </row>
    <row r="651" spans="8:11" ht="15.75" customHeight="1" x14ac:dyDescent="0.25">
      <c r="H651" s="3"/>
      <c r="I651" s="2"/>
      <c r="J651" s="7"/>
      <c r="K651" s="7"/>
    </row>
    <row r="652" spans="8:11" ht="15.75" customHeight="1" x14ac:dyDescent="0.25">
      <c r="H652" s="3"/>
      <c r="I652" s="2"/>
      <c r="J652" s="7"/>
      <c r="K652" s="7"/>
    </row>
    <row r="653" spans="8:11" ht="15.75" customHeight="1" x14ac:dyDescent="0.25">
      <c r="H653" s="3"/>
      <c r="I653" s="2"/>
      <c r="J653" s="7"/>
      <c r="K653" s="7"/>
    </row>
    <row r="654" spans="8:11" ht="15.75" customHeight="1" x14ac:dyDescent="0.25">
      <c r="H654" s="3"/>
      <c r="I654" s="2"/>
      <c r="J654" s="7"/>
      <c r="K654" s="7"/>
    </row>
    <row r="655" spans="8:11" ht="15.75" customHeight="1" x14ac:dyDescent="0.25">
      <c r="H655" s="3"/>
      <c r="I655" s="2"/>
      <c r="J655" s="7"/>
      <c r="K655" s="7"/>
    </row>
    <row r="656" spans="8:11" ht="15.75" customHeight="1" x14ac:dyDescent="0.25">
      <c r="H656" s="3"/>
      <c r="I656" s="2"/>
      <c r="J656" s="7"/>
      <c r="K656" s="7"/>
    </row>
    <row r="657" spans="8:11" ht="15.75" customHeight="1" x14ac:dyDescent="0.25">
      <c r="H657" s="3"/>
      <c r="I657" s="2"/>
      <c r="J657" s="7"/>
      <c r="K657" s="7"/>
    </row>
    <row r="658" spans="8:11" ht="15.75" customHeight="1" x14ac:dyDescent="0.25">
      <c r="H658" s="3"/>
      <c r="I658" s="2"/>
      <c r="J658" s="7"/>
      <c r="K658" s="7"/>
    </row>
    <row r="659" spans="8:11" ht="15.75" customHeight="1" x14ac:dyDescent="0.25">
      <c r="H659" s="3"/>
      <c r="I659" s="2"/>
      <c r="J659" s="7"/>
      <c r="K659" s="7"/>
    </row>
    <row r="660" spans="8:11" ht="15.75" customHeight="1" x14ac:dyDescent="0.25">
      <c r="H660" s="3"/>
      <c r="I660" s="2"/>
      <c r="J660" s="7"/>
      <c r="K660" s="7"/>
    </row>
    <row r="661" spans="8:11" ht="15.75" customHeight="1" x14ac:dyDescent="0.25">
      <c r="H661" s="3"/>
      <c r="I661" s="2"/>
      <c r="J661" s="7"/>
      <c r="K661" s="7"/>
    </row>
    <row r="662" spans="8:11" ht="15.75" customHeight="1" x14ac:dyDescent="0.25">
      <c r="H662" s="3"/>
      <c r="I662" s="2"/>
      <c r="J662" s="7"/>
      <c r="K662" s="7"/>
    </row>
    <row r="663" spans="8:11" ht="15.75" customHeight="1" x14ac:dyDescent="0.25">
      <c r="H663" s="3"/>
      <c r="I663" s="2"/>
      <c r="J663" s="7"/>
      <c r="K663" s="7"/>
    </row>
    <row r="664" spans="8:11" ht="15.75" customHeight="1" x14ac:dyDescent="0.25">
      <c r="H664" s="3"/>
      <c r="I664" s="2"/>
      <c r="J664" s="7"/>
      <c r="K664" s="7"/>
    </row>
    <row r="665" spans="8:11" ht="15.75" customHeight="1" x14ac:dyDescent="0.25">
      <c r="H665" s="3"/>
      <c r="I665" s="2"/>
      <c r="J665" s="7"/>
      <c r="K665" s="7"/>
    </row>
    <row r="666" spans="8:11" ht="15.75" customHeight="1" x14ac:dyDescent="0.25">
      <c r="H666" s="3"/>
      <c r="I666" s="2"/>
      <c r="J666" s="7"/>
      <c r="K666" s="7"/>
    </row>
    <row r="667" spans="8:11" ht="15.75" customHeight="1" x14ac:dyDescent="0.25">
      <c r="H667" s="3"/>
      <c r="I667" s="2"/>
      <c r="J667" s="7"/>
      <c r="K667" s="7"/>
    </row>
    <row r="668" spans="8:11" ht="15.75" customHeight="1" x14ac:dyDescent="0.25">
      <c r="H668" s="3"/>
      <c r="I668" s="2"/>
      <c r="J668" s="7"/>
      <c r="K668" s="7"/>
    </row>
    <row r="669" spans="8:11" ht="15.75" customHeight="1" x14ac:dyDescent="0.25">
      <c r="H669" s="3"/>
      <c r="I669" s="2"/>
      <c r="J669" s="7"/>
      <c r="K669" s="7"/>
    </row>
    <row r="670" spans="8:11" ht="15.75" customHeight="1" x14ac:dyDescent="0.25">
      <c r="H670" s="3"/>
      <c r="I670" s="2"/>
      <c r="J670" s="7"/>
      <c r="K670" s="7"/>
    </row>
    <row r="671" spans="8:11" ht="15.75" customHeight="1" x14ac:dyDescent="0.25">
      <c r="H671" s="3"/>
      <c r="I671" s="2"/>
      <c r="J671" s="7"/>
      <c r="K671" s="7"/>
    </row>
    <row r="672" spans="8:11" ht="15.75" customHeight="1" x14ac:dyDescent="0.25">
      <c r="H672" s="3"/>
      <c r="I672" s="2"/>
      <c r="J672" s="7"/>
      <c r="K672" s="7"/>
    </row>
    <row r="673" spans="8:11" ht="15.75" customHeight="1" x14ac:dyDescent="0.25">
      <c r="H673" s="3"/>
      <c r="I673" s="2"/>
      <c r="J673" s="7"/>
      <c r="K673" s="7"/>
    </row>
    <row r="674" spans="8:11" ht="15.75" customHeight="1" x14ac:dyDescent="0.25">
      <c r="H674" s="3"/>
      <c r="I674" s="2"/>
      <c r="J674" s="7"/>
      <c r="K674" s="7"/>
    </row>
    <row r="675" spans="8:11" ht="15.75" customHeight="1" x14ac:dyDescent="0.25">
      <c r="H675" s="3"/>
      <c r="I675" s="2"/>
      <c r="J675" s="7"/>
      <c r="K675" s="7"/>
    </row>
    <row r="676" spans="8:11" ht="15.75" customHeight="1" x14ac:dyDescent="0.25">
      <c r="H676" s="3"/>
      <c r="I676" s="2"/>
      <c r="J676" s="7"/>
      <c r="K676" s="7"/>
    </row>
    <row r="677" spans="8:11" ht="15.75" customHeight="1" x14ac:dyDescent="0.25">
      <c r="H677" s="3"/>
      <c r="I677" s="2"/>
      <c r="J677" s="7"/>
      <c r="K677" s="7"/>
    </row>
    <row r="678" spans="8:11" ht="15.75" customHeight="1" x14ac:dyDescent="0.25">
      <c r="H678" s="3"/>
      <c r="I678" s="2"/>
      <c r="J678" s="7"/>
      <c r="K678" s="7"/>
    </row>
    <row r="679" spans="8:11" ht="15.75" customHeight="1" x14ac:dyDescent="0.25">
      <c r="H679" s="3"/>
      <c r="I679" s="2"/>
      <c r="J679" s="7"/>
      <c r="K679" s="7"/>
    </row>
    <row r="680" spans="8:11" ht="15.75" customHeight="1" x14ac:dyDescent="0.25">
      <c r="H680" s="3"/>
      <c r="I680" s="2"/>
      <c r="J680" s="7"/>
      <c r="K680" s="7"/>
    </row>
    <row r="681" spans="8:11" ht="15.75" customHeight="1" x14ac:dyDescent="0.25">
      <c r="H681" s="3"/>
      <c r="I681" s="2"/>
      <c r="J681" s="7"/>
      <c r="K681" s="7"/>
    </row>
    <row r="682" spans="8:11" ht="15.75" customHeight="1" x14ac:dyDescent="0.25">
      <c r="H682" s="3"/>
      <c r="I682" s="2"/>
      <c r="J682" s="7"/>
      <c r="K682" s="7"/>
    </row>
    <row r="683" spans="8:11" ht="15.75" customHeight="1" x14ac:dyDescent="0.25">
      <c r="H683" s="3"/>
      <c r="I683" s="2"/>
      <c r="J683" s="7"/>
      <c r="K683" s="7"/>
    </row>
    <row r="684" spans="8:11" ht="15.75" customHeight="1" x14ac:dyDescent="0.25">
      <c r="H684" s="3"/>
      <c r="I684" s="2"/>
      <c r="J684" s="7"/>
      <c r="K684" s="7"/>
    </row>
    <row r="685" spans="8:11" ht="15.75" customHeight="1" x14ac:dyDescent="0.25">
      <c r="H685" s="3"/>
      <c r="I685" s="2"/>
      <c r="J685" s="7"/>
      <c r="K685" s="7"/>
    </row>
    <row r="686" spans="8:11" ht="15.75" customHeight="1" x14ac:dyDescent="0.25">
      <c r="H686" s="3"/>
      <c r="I686" s="2"/>
      <c r="J686" s="7"/>
      <c r="K686" s="7"/>
    </row>
    <row r="687" spans="8:11" ht="15.75" customHeight="1" x14ac:dyDescent="0.25">
      <c r="H687" s="3"/>
      <c r="I687" s="2"/>
      <c r="J687" s="7"/>
      <c r="K687" s="7"/>
    </row>
    <row r="688" spans="8:11" ht="15.75" customHeight="1" x14ac:dyDescent="0.25">
      <c r="H688" s="3"/>
      <c r="I688" s="2"/>
      <c r="J688" s="7"/>
      <c r="K688" s="7"/>
    </row>
    <row r="689" spans="8:11" ht="15.75" customHeight="1" x14ac:dyDescent="0.25">
      <c r="H689" s="3"/>
      <c r="I689" s="2"/>
      <c r="J689" s="7"/>
      <c r="K689" s="7"/>
    </row>
    <row r="690" spans="8:11" ht="15.75" customHeight="1" x14ac:dyDescent="0.25">
      <c r="H690" s="3"/>
      <c r="I690" s="2"/>
      <c r="J690" s="7"/>
      <c r="K690" s="7"/>
    </row>
    <row r="691" spans="8:11" ht="15.75" customHeight="1" x14ac:dyDescent="0.25">
      <c r="H691" s="3"/>
      <c r="I691" s="2"/>
      <c r="J691" s="7"/>
      <c r="K691" s="7"/>
    </row>
    <row r="692" spans="8:11" ht="15.75" customHeight="1" x14ac:dyDescent="0.25">
      <c r="H692" s="3"/>
      <c r="I692" s="2"/>
      <c r="J692" s="7"/>
      <c r="K692" s="7"/>
    </row>
    <row r="693" spans="8:11" ht="15.75" customHeight="1" x14ac:dyDescent="0.25">
      <c r="H693" s="3"/>
      <c r="I693" s="2"/>
      <c r="J693" s="7"/>
      <c r="K693" s="7"/>
    </row>
    <row r="694" spans="8:11" ht="15.75" customHeight="1" x14ac:dyDescent="0.25">
      <c r="H694" s="3"/>
      <c r="I694" s="2"/>
      <c r="J694" s="7"/>
      <c r="K694" s="7"/>
    </row>
    <row r="695" spans="8:11" ht="15.75" customHeight="1" x14ac:dyDescent="0.25">
      <c r="H695" s="3"/>
      <c r="I695" s="2"/>
      <c r="J695" s="7"/>
      <c r="K695" s="7"/>
    </row>
    <row r="696" spans="8:11" ht="15.75" customHeight="1" x14ac:dyDescent="0.25">
      <c r="H696" s="3"/>
      <c r="I696" s="2"/>
      <c r="J696" s="7"/>
      <c r="K696" s="7"/>
    </row>
    <row r="697" spans="8:11" ht="15.75" customHeight="1" x14ac:dyDescent="0.25">
      <c r="H697" s="3"/>
      <c r="I697" s="2"/>
      <c r="J697" s="7"/>
      <c r="K697" s="7"/>
    </row>
  </sheetData>
  <mergeCells count="1">
    <mergeCell ref="G2:T4"/>
  </mergeCells>
  <phoneticPr fontId="9" type="noConversion"/>
  <pageMargins left="0.511811024" right="0.511811024" top="0.78740157499999996" bottom="0.78740157499999996" header="0" footer="0"/>
  <pageSetup paperSize="9" scale="27" orientation="landscape" r:id="rId1"/>
  <ignoredErrors>
    <ignoredError sqref="U167" calculatedColumn="1"/>
  </ignoredErrors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6A1E73145936C4A87FCE75E7B1C6E7A" ma:contentTypeVersion="11" ma:contentTypeDescription="Crie um novo documento." ma:contentTypeScope="" ma:versionID="e05eb9f4dd80da390017886111b3f842">
  <xsd:schema xmlns:xsd="http://www.w3.org/2001/XMLSchema" xmlns:xs="http://www.w3.org/2001/XMLSchema" xmlns:p="http://schemas.microsoft.com/office/2006/metadata/properties" xmlns:ns2="a8dcc6be-4869-4515-9ccf-8284bac4c1b0" xmlns:ns3="4eef8c42-56b9-4c40-9f08-f32b9bd6ae5b" targetNamespace="http://schemas.microsoft.com/office/2006/metadata/properties" ma:root="true" ma:fieldsID="ecfcf2a824849243a5600eaafb281cc6" ns2:_="" ns3:_="">
    <xsd:import namespace="a8dcc6be-4869-4515-9ccf-8284bac4c1b0"/>
    <xsd:import namespace="4eef8c42-56b9-4c40-9f08-f32b9bd6ae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dcc6be-4869-4515-9ccf-8284bac4c1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Marcações de imagem" ma:readOnly="false" ma:fieldId="{5cf76f15-5ced-4ddc-b409-7134ff3c332f}" ma:taxonomyMulti="true" ma:sspId="6be45749-be26-47a5-8b0c-041978e572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ef8c42-56b9-4c40-9f08-f32b9bd6ae5b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e6b690ca-0ddb-4e9a-a3c3-81440b9477ca}" ma:internalName="TaxCatchAll" ma:showField="CatchAllData" ma:web="4eef8c42-56b9-4c40-9f08-f32b9bd6ae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2EFCAA9-EC28-4B97-9F28-9922E0139D00}"/>
</file>

<file path=customXml/itemProps2.xml><?xml version="1.0" encoding="utf-8"?>
<ds:datastoreItem xmlns:ds="http://schemas.openxmlformats.org/officeDocument/2006/customXml" ds:itemID="{7FAFDEBC-7621-4BBF-AC26-E308793C5B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Anexo IX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Lucas Oliveira</dc:creator>
  <cp:lastModifiedBy>Isabel Lima</cp:lastModifiedBy>
  <dcterms:created xsi:type="dcterms:W3CDTF">2022-01-31T22:50:15Z</dcterms:created>
  <dcterms:modified xsi:type="dcterms:W3CDTF">2023-10-04T13:53:12Z</dcterms:modified>
</cp:coreProperties>
</file>